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Katahira Gam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<sst xmlns="http://schemas.openxmlformats.org/spreadsheetml/2006/main" count="329" uniqueCount="329">
  <si>
    <t>ご</t>
  </si>
  <si>
    <t>に</t>
  </si>
  <si>
    <t>Bad</t>
  </si>
  <si>
    <t>め</t>
  </si>
  <si>
    <t>方</t>
  </si>
  <si>
    <t>Hiragana</t>
  </si>
  <si>
    <t>Translation</t>
  </si>
  <si>
    <t>Good</t>
  </si>
  <si>
    <t>%</t>
  </si>
  <si>
    <t>Get your result registered!</t>
  </si>
  <si>
    <t xml:space="preserve"> --&gt; Click on Good or Bad</t>
  </si>
  <si>
    <t>Weight</t>
  </si>
  <si>
    <t>Sum Wt</t>
  </si>
  <si>
    <t>Row</t>
  </si>
  <si>
    <t>ひ</t>
  </si>
  <si>
    <t>き</t>
  </si>
  <si>
    <t>ど</t>
  </si>
  <si>
    <t>た</t>
  </si>
  <si>
    <t>て</t>
  </si>
  <si>
    <t>S</t>
  </si>
  <si>
    <t>で</t>
  </si>
  <si>
    <t>S/N</t>
  </si>
  <si>
    <t>か</t>
  </si>
  <si>
    <t>な</t>
  </si>
  <si>
    <t>じ</t>
  </si>
  <si>
    <t>ちゃ</t>
  </si>
  <si>
    <t>し</t>
  </si>
  <si>
    <t>よ</t>
  </si>
  <si>
    <t>Katakana</t>
  </si>
  <si>
    <t>a</t>
  </si>
  <si>
    <t>i</t>
  </si>
  <si>
    <t>u</t>
  </si>
  <si>
    <t>e</t>
  </si>
  <si>
    <t>o</t>
  </si>
  <si>
    <t>ka</t>
  </si>
  <si>
    <t>ki</t>
  </si>
  <si>
    <t>ku</t>
  </si>
  <si>
    <t>ke</t>
  </si>
  <si>
    <t>ko</t>
  </si>
  <si>
    <t>sa</t>
  </si>
  <si>
    <t>shi</t>
  </si>
  <si>
    <t>su</t>
  </si>
  <si>
    <t>se</t>
  </si>
  <si>
    <t>so</t>
  </si>
  <si>
    <t>ta</t>
  </si>
  <si>
    <t>chi</t>
  </si>
  <si>
    <t>tsu</t>
  </si>
  <si>
    <t>te</t>
  </si>
  <si>
    <t>to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</si>
  <si>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</si>
  <si>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</si>
  <si>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</si>
  <si>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</si>
  <si>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</si>
  <si>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</si>
  <si>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</si>
  <si>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</si>
  <si>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</si>
  <si>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</si>
  <si>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</si>
  <si>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</si>
  <si>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</si>
  <si>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</si>
  <si>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</si>
  <si>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</si>
  <si>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</si>
  <si>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</si>
  <si>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</si>
  <si>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</si>
  <si>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ラ</t>
  </si>
  <si>
    <t>ra</t>
  </si>
  <si>
    <t>ro</t>
  </si>
  <si>
    <t>ri</t>
  </si>
  <si>
    <t>ru</t>
  </si>
  <si>
    <t>re</t>
  </si>
  <si>
    <t>ma</t>
  </si>
  <si>
    <t>mi</t>
  </si>
  <si>
    <t>mu</t>
  </si>
  <si>
    <t>me</t>
  </si>
  <si>
    <t>mo</t>
  </si>
  <si>
    <t>na</t>
  </si>
  <si>
    <t>ni</t>
  </si>
  <si>
    <t>nu</t>
  </si>
  <si>
    <t>ne</t>
  </si>
  <si>
    <t>no</t>
  </si>
  <si>
    <t>(long tone)</t>
  </si>
  <si>
    <t>リ</t>
  </si>
  <si>
    <t>ル</t>
  </si>
  <si>
    <t>レ</t>
  </si>
  <si>
    <t>ロ</t>
  </si>
  <si>
    <t>マ</t>
  </si>
  <si>
    <t>ミ</t>
  </si>
  <si>
    <t>ム</t>
  </si>
  <si>
    <t>メ</t>
  </si>
  <si>
    <t>モ</t>
  </si>
  <si>
    <t>ナ</t>
  </si>
  <si>
    <t>ニ</t>
  </si>
  <si>
    <t>ヌ</t>
  </si>
  <si>
    <t>ネ</t>
  </si>
  <si>
    <t>ノ</t>
  </si>
  <si>
    <t>ー</t>
  </si>
  <si>
    <t>ワ</t>
  </si>
  <si>
    <t>あ</t>
  </si>
  <si>
    <t>い</t>
  </si>
  <si>
    <t>う</t>
  </si>
  <si>
    <t>え</t>
  </si>
  <si>
    <t>お</t>
  </si>
  <si>
    <t>く</t>
  </si>
  <si>
    <t>け</t>
  </si>
  <si>
    <t>こ</t>
  </si>
  <si>
    <t>さ</t>
  </si>
  <si>
    <t>す</t>
  </si>
  <si>
    <t>せ</t>
  </si>
  <si>
    <t>そ</t>
  </si>
  <si>
    <t>ち</t>
  </si>
  <si>
    <t>つ</t>
  </si>
  <si>
    <t>と</t>
  </si>
  <si>
    <t>ら</t>
  </si>
  <si>
    <t>り</t>
  </si>
  <si>
    <t>る</t>
  </si>
  <si>
    <t>れ</t>
  </si>
  <si>
    <t>ろ</t>
  </si>
  <si>
    <t>ま</t>
  </si>
  <si>
    <t>み</t>
  </si>
  <si>
    <t>む</t>
  </si>
  <si>
    <t>も</t>
  </si>
  <si>
    <t>ぬ</t>
  </si>
  <si>
    <t>ね</t>
  </si>
  <si>
    <t>の</t>
  </si>
  <si>
    <t>わ</t>
  </si>
  <si>
    <t>ha</t>
  </si>
  <si>
    <t>wa</t>
  </si>
  <si>
    <t>hi</t>
  </si>
  <si>
    <t>fu</t>
  </si>
  <si>
    <t>he</t>
  </si>
  <si>
    <t>ho</t>
  </si>
  <si>
    <t>yo</t>
  </si>
  <si>
    <t>ya</t>
  </si>
  <si>
    <t>yu</t>
  </si>
  <si>
    <t>は</t>
  </si>
  <si>
    <t>ふ</t>
  </si>
  <si>
    <t>へ</t>
  </si>
  <si>
    <t>ほ</t>
  </si>
  <si>
    <t>や</t>
  </si>
  <si>
    <t>ゆ</t>
  </si>
  <si>
    <t>ハ</t>
  </si>
  <si>
    <t>ヒ</t>
  </si>
  <si>
    <t>フ</t>
  </si>
  <si>
    <t>ヘ</t>
  </si>
  <si>
    <t>ホ</t>
  </si>
  <si>
    <t>ヤ</t>
  </si>
  <si>
    <t>ユ</t>
  </si>
  <si>
    <t>ヨ</t>
  </si>
  <si>
    <t>しょ</t>
  </si>
  <si>
    <t>n</t>
  </si>
  <si>
    <t>(w)o</t>
  </si>
  <si>
    <t>ga</t>
  </si>
  <si>
    <t>gi</t>
  </si>
  <si>
    <t>gu</t>
  </si>
  <si>
    <t>ge</t>
  </si>
  <si>
    <t>go</t>
  </si>
  <si>
    <t>za</t>
  </si>
  <si>
    <t>zu</t>
  </si>
  <si>
    <t>ze</t>
  </si>
  <si>
    <t>zo</t>
  </si>
  <si>
    <t>da</t>
  </si>
  <si>
    <t>di</t>
  </si>
  <si>
    <t>du</t>
  </si>
  <si>
    <t>de</t>
  </si>
  <si>
    <t>do</t>
  </si>
  <si>
    <t>ba</t>
  </si>
  <si>
    <t>bi</t>
  </si>
  <si>
    <t>bu</t>
  </si>
  <si>
    <t>be</t>
  </si>
  <si>
    <t>bo</t>
  </si>
  <si>
    <t>pa</t>
  </si>
  <si>
    <t>pi</t>
  </si>
  <si>
    <t>pu</t>
  </si>
  <si>
    <t>pe</t>
  </si>
  <si>
    <t>po</t>
  </si>
  <si>
    <t>sha</t>
  </si>
  <si>
    <t>shu</t>
  </si>
  <si>
    <t>sho</t>
  </si>
  <si>
    <t>kya</t>
  </si>
  <si>
    <t>kyu</t>
  </si>
  <si>
    <t>kyo</t>
  </si>
  <si>
    <t>cha</t>
  </si>
  <si>
    <t>chu</t>
  </si>
  <si>
    <t>cho</t>
  </si>
  <si>
    <t>nya</t>
  </si>
  <si>
    <t>nyu</t>
  </si>
  <si>
    <t>nyo</t>
  </si>
  <si>
    <t>hya</t>
  </si>
  <si>
    <t>hyu</t>
  </si>
  <si>
    <t>hyo</t>
  </si>
  <si>
    <t>mya</t>
  </si>
  <si>
    <t>myu</t>
  </si>
  <si>
    <t>myo</t>
  </si>
  <si>
    <t>rya</t>
  </si>
  <si>
    <t>ryu</t>
  </si>
  <si>
    <t>ryo</t>
  </si>
  <si>
    <t>gya</t>
  </si>
  <si>
    <t>gyu</t>
  </si>
  <si>
    <t>gyo</t>
  </si>
  <si>
    <t>ja</t>
  </si>
  <si>
    <t>ju</t>
  </si>
  <si>
    <t>jo</t>
  </si>
  <si>
    <t>bya</t>
  </si>
  <si>
    <t>byu</t>
  </si>
  <si>
    <t>byo</t>
  </si>
  <si>
    <t>pya</t>
  </si>
  <si>
    <t>pyu</t>
  </si>
  <si>
    <t>pyo</t>
  </si>
  <si>
    <t>ン</t>
  </si>
  <si>
    <t>ヲ</t>
  </si>
  <si>
    <t>ガ</t>
  </si>
  <si>
    <t>ギ</t>
  </si>
  <si>
    <t>グ</t>
  </si>
  <si>
    <t>ゲ</t>
  </si>
  <si>
    <t>ゴ</t>
  </si>
  <si>
    <t>ザ</t>
  </si>
  <si>
    <t>ジ</t>
  </si>
  <si>
    <t>ズ</t>
  </si>
  <si>
    <t>ゼ</t>
  </si>
  <si>
    <t>ゾ</t>
  </si>
  <si>
    <t>ダ</t>
  </si>
  <si>
    <t>ヂ</t>
  </si>
  <si>
    <t>ヅ</t>
  </si>
  <si>
    <t>デ</t>
  </si>
  <si>
    <t>ド</t>
  </si>
  <si>
    <t>バ</t>
  </si>
  <si>
    <t>ビ</t>
  </si>
  <si>
    <t>ブ</t>
  </si>
  <si>
    <t>ベ</t>
  </si>
  <si>
    <t>ボ</t>
  </si>
  <si>
    <t>パ</t>
  </si>
  <si>
    <t>ピ</t>
  </si>
  <si>
    <t>プ</t>
  </si>
  <si>
    <t>ペ</t>
  </si>
  <si>
    <t>ポ</t>
  </si>
  <si>
    <t>ショ</t>
  </si>
  <si>
    <t>シュ</t>
  </si>
  <si>
    <t>シャ</t>
  </si>
  <si>
    <t>キャ</t>
  </si>
  <si>
    <t>キュ</t>
  </si>
  <si>
    <t>キョ</t>
  </si>
  <si>
    <t>チャ</t>
  </si>
  <si>
    <t>チュ</t>
  </si>
  <si>
    <t>チョ</t>
  </si>
  <si>
    <t>ニャ</t>
  </si>
  <si>
    <t>ニュ</t>
  </si>
  <si>
    <t>ニョ</t>
  </si>
  <si>
    <t>ヒャ</t>
  </si>
  <si>
    <t>ヒュ</t>
  </si>
  <si>
    <t>ヒョ</t>
  </si>
  <si>
    <t>ミャ</t>
  </si>
  <si>
    <t>ミュ</t>
  </si>
  <si>
    <t>ミョ</t>
  </si>
  <si>
    <t>リャ</t>
  </si>
  <si>
    <t>リュ</t>
  </si>
  <si>
    <t>リョ</t>
  </si>
  <si>
    <t>ギャ</t>
  </si>
  <si>
    <t>ギュ</t>
  </si>
  <si>
    <t>ギョ</t>
  </si>
  <si>
    <t>ジャ</t>
  </si>
  <si>
    <t>ジュ</t>
  </si>
  <si>
    <t>ジョ</t>
  </si>
  <si>
    <t>ビャ</t>
  </si>
  <si>
    <t>ビュ</t>
  </si>
  <si>
    <t>ビョ</t>
  </si>
  <si>
    <t>ピャ</t>
  </si>
  <si>
    <t>ピョ</t>
  </si>
  <si>
    <t>ん</t>
  </si>
  <si>
    <t>を</t>
  </si>
  <si>
    <t>が</t>
  </si>
  <si>
    <t>ぎ</t>
  </si>
  <si>
    <t>ぐ</t>
  </si>
  <si>
    <t>げ</t>
  </si>
  <si>
    <t>ざ</t>
  </si>
  <si>
    <t>ず</t>
  </si>
  <si>
    <t>ぜ</t>
  </si>
  <si>
    <t>ぞ</t>
  </si>
  <si>
    <t>だ</t>
  </si>
  <si>
    <t>ぢ</t>
  </si>
  <si>
    <t>づ</t>
  </si>
  <si>
    <t>ば</t>
  </si>
  <si>
    <t>び</t>
  </si>
  <si>
    <t>ぶ</t>
  </si>
  <si>
    <t>べ</t>
  </si>
  <si>
    <t>ぼ</t>
  </si>
  <si>
    <t>ぱ</t>
  </si>
  <si>
    <t>ぴ</t>
  </si>
  <si>
    <t>ぷ</t>
  </si>
  <si>
    <t>ぺ</t>
  </si>
  <si>
    <t>ぽ</t>
  </si>
  <si>
    <t>しゃ</t>
  </si>
  <si>
    <t>しゅ</t>
  </si>
  <si>
    <t>きゃ</t>
  </si>
  <si>
    <t>きゅ</t>
  </si>
  <si>
    <t>きょ</t>
  </si>
  <si>
    <t>ちゅ</t>
  </si>
  <si>
    <t>ちょ</t>
  </si>
  <si>
    <t>にゃ</t>
  </si>
  <si>
    <t>にゅ</t>
  </si>
  <si>
    <t>にょ</t>
  </si>
  <si>
    <t>ひゃ</t>
  </si>
  <si>
    <t>ひゅ</t>
  </si>
  <si>
    <t>ひょ</t>
  </si>
  <si>
    <t>みゃ</t>
  </si>
  <si>
    <t>みゅ</t>
  </si>
  <si>
    <t>みょ</t>
  </si>
  <si>
    <t>りゃ</t>
  </si>
  <si>
    <t>りゅ</t>
  </si>
  <si>
    <t>りょ</t>
  </si>
  <si>
    <t>ぎゃ</t>
  </si>
  <si>
    <t>ぎゅ</t>
  </si>
  <si>
    <t>ぎょ</t>
  </si>
  <si>
    <t>じゃ</t>
  </si>
  <si>
    <t>じゅ</t>
  </si>
  <si>
    <t>じょ</t>
  </si>
  <si>
    <t>びゃ</t>
  </si>
  <si>
    <t>びゅ</t>
  </si>
  <si>
    <t>びょ</t>
  </si>
  <si>
    <t>ぴゃ</t>
  </si>
  <si>
    <t>ぴゅ</t>
  </si>
  <si>
    <t>ぴょ</t>
  </si>
  <si>
    <t xml:space="preserve"> ------------- </t>
  </si>
  <si>
    <t>ピュ</t>
  </si>
  <si>
    <t>ji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</si>
</sst>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</numFmts>
  <fonts count="5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9" fontId="1" fillId="2" borderId="9" xfId="19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74" fontId="1" fillId="2" borderId="9" xfId="0" applyNumberFormat="1" applyFont="1" applyFill="1" applyBorder="1" applyAlignment="1">
      <alignment horizontal="center"/>
    </xf>
    <xf numFmtId="174" fontId="1" fillId="0" borderId="9" xfId="19" applyNumberFormat="1" applyFont="1" applyBorder="1" applyAlignment="1">
      <alignment horizontal="center"/>
    </xf>
    <xf numFmtId="9" fontId="0" fillId="0" borderId="0" xfId="0" applyNumberFormat="1" applyAlignment="1">
      <alignment/>
    </xf>
    <xf numFmtId="2" fontId="1" fillId="0" borderId="9" xfId="19" applyNumberFormat="1" applyFont="1" applyBorder="1" applyAlignment="1">
      <alignment horizontal="center"/>
    </xf>
    <xf numFmtId="10" fontId="1" fillId="0" borderId="9" xfId="19" applyNumberFormat="1" applyFont="1" applyBorder="1" applyAlignment="1">
      <alignment horizontal="center"/>
    </xf>
    <xf numFmtId="1" fontId="1" fillId="0" borderId="9" xfId="19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1" fillId="0" borderId="2" xfId="19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1" fillId="0" borderId="0" xfId="19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7" xfId="19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9" fontId="1" fillId="2" borderId="12" xfId="19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V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4.7109375" style="0" customWidth="1"/>
    <col min="4" max="4" width="3.00390625" style="0" customWidth="1"/>
    <col min="5" max="5" width="15.7109375" style="0" customWidth="1"/>
    <col min="6" max="6" width="3.00390625" style="0" customWidth="1"/>
    <col min="7" max="9" width="4.7109375" style="0" customWidth="1"/>
    <col min="10" max="10" width="3.00390625" style="0" customWidth="1"/>
    <col min="11" max="11" width="30.7109375" style="0" customWidth="1"/>
    <col min="12" max="12" width="3.00390625" style="0" customWidth="1"/>
    <col min="13" max="15" width="4.7109375" style="0" customWidth="1"/>
    <col min="16" max="16" width="3.00390625" style="0" customWidth="1"/>
    <col min="17" max="17" width="31.7109375" style="0" customWidth="1"/>
    <col min="18" max="18" width="3.00390625" style="0" customWidth="1"/>
    <col min="19" max="20" width="4.7109375" style="0" customWidth="1"/>
    <col min="21" max="21" width="2.7109375" style="0" customWidth="1"/>
  </cols>
  <sheetData>
    <row r="2" spans="3:5" ht="12.75" hidden="1">
      <c r="C2">
        <v>0</v>
      </c>
      <c r="D2">
        <v>0</v>
      </c>
      <c r="E2">
        <v>0</v>
      </c>
    </row>
    <row r="3" spans="2:20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12.75" hidden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2:20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2:22" ht="13.5" thickBot="1">
      <c r="B6" s="11"/>
      <c r="H6" s="11"/>
      <c r="N6" s="11"/>
      <c r="T6" s="11"/>
      <c r="V6" s="49">
        <f>Data!H2</f>
        <v>105</v>
      </c>
    </row>
    <row r="7" spans="2:22" ht="12.75">
      <c r="B7" s="11"/>
      <c r="D7" s="2"/>
      <c r="E7" s="3"/>
      <c r="F7" s="4"/>
      <c r="H7" s="11"/>
      <c r="J7" s="2"/>
      <c r="K7" s="3"/>
      <c r="L7" s="4"/>
      <c r="N7" s="11"/>
      <c r="P7" s="2"/>
      <c r="Q7" s="3"/>
      <c r="R7" s="4"/>
      <c r="T7" s="11"/>
      <c r="V7" s="49">
        <f>Data!G2</f>
        <v>0</v>
      </c>
    </row>
    <row r="8" spans="2:22" ht="30">
      <c r="B8" s="11"/>
      <c r="D8" s="5"/>
      <c r="E8" s="10">
        <f ca="1">IF(E15=0,"",INDIRECT("Data!A"&amp;E15+2))</f>
      </c>
      <c r="F8" s="6"/>
      <c r="H8" s="11"/>
      <c r="J8" s="5"/>
      <c r="K8" s="1">
        <f ca="1">IF(E15=0,"",IF(K15="","",INDIRECT("Data!B"&amp;K15+2)))</f>
      </c>
      <c r="L8" s="6"/>
      <c r="N8" s="11"/>
      <c r="P8" s="5"/>
      <c r="Q8" s="1">
        <f ca="1">IF(E15=0,"",IF(Q15="","",INDIRECT("Data!C"&amp;Q15+2)))</f>
      </c>
      <c r="R8" s="6"/>
      <c r="T8" s="11"/>
      <c r="V8" s="49">
        <f>Data!I6</f>
        <v>1</v>
      </c>
    </row>
    <row r="9" spans="2:22" ht="13.5" thickBot="1">
      <c r="B9" s="11"/>
      <c r="D9" s="7"/>
      <c r="E9" s="8"/>
      <c r="F9" s="9"/>
      <c r="H9" s="11"/>
      <c r="J9" s="7"/>
      <c r="K9" s="8"/>
      <c r="L9" s="9"/>
      <c r="N9" s="11"/>
      <c r="P9" s="7"/>
      <c r="Q9" s="8"/>
      <c r="R9" s="9"/>
      <c r="T9" s="11"/>
      <c r="V9">
        <f>Data!I7</f>
        <v>1</v>
      </c>
    </row>
    <row r="10" spans="2:20" ht="12.75">
      <c r="B10" s="11"/>
      <c r="H10" s="11"/>
      <c r="N10" s="11"/>
      <c r="T10" s="11"/>
    </row>
    <row r="11" spans="2:22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V11" s="50">
        <f>Data!I9</f>
        <v>0.009523809523809525</v>
      </c>
    </row>
    <row r="12" spans="2:22" ht="12.7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V12" s="50">
        <f>Data!I10</f>
        <v>0.009523809523809525</v>
      </c>
    </row>
    <row r="13" spans="2:20" ht="12.75">
      <c r="B13" s="11"/>
      <c r="H13" s="11"/>
      <c r="N13" s="11"/>
      <c r="T13" s="11"/>
    </row>
    <row r="14" spans="2:22" ht="12.75">
      <c r="B14" s="11"/>
      <c r="E14">
        <f>COUNTA(Data!A3:A9862)</f>
        <v>105</v>
      </c>
      <c r="H14" s="11"/>
      <c r="N14" s="11"/>
      <c r="T14" s="11"/>
      <c r="V14" s="51">
        <f>Data!I12</f>
        <v>105</v>
      </c>
    </row>
    <row r="15" spans="2:20" ht="12.75">
      <c r="B15" s="11"/>
      <c r="E15">
        <f>Data!B2</f>
        <v>0</v>
      </c>
      <c r="H15" s="11"/>
      <c r="K15">
        <v>87</v>
      </c>
      <c r="N15" s="11"/>
      <c r="Q15">
        <v>87</v>
      </c>
      <c r="T15" s="11"/>
    </row>
    <row r="16" spans="2:22" ht="12.75">
      <c r="B16" s="11"/>
      <c r="H16" s="11"/>
      <c r="N16" s="11"/>
      <c r="T16" s="11"/>
      <c r="V16">
        <f>Data!L1</f>
        <v>0</v>
      </c>
    </row>
    <row r="17" spans="2:22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V17">
        <f>Data!L2</f>
        <v>0</v>
      </c>
    </row>
    <row r="18" spans="2:20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2:20" ht="12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2:20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2:20" ht="12.75">
      <c r="B21" s="11"/>
      <c r="H21" s="11"/>
      <c r="N21" s="11"/>
      <c r="T21" s="11"/>
    </row>
    <row r="22" spans="2:20" ht="12.75">
      <c r="B22" s="11"/>
      <c r="D22" t="s">
        <v>9</v>
      </c>
      <c r="H22" s="11"/>
      <c r="K22" s="24">
        <f>Data!F2</f>
        <v>0</v>
      </c>
      <c r="N22" s="11"/>
      <c r="Q22">
        <v>0</v>
      </c>
      <c r="T22" s="11"/>
    </row>
    <row r="23" spans="2:20" ht="12.75">
      <c r="B23" s="11"/>
      <c r="D23" t="s">
        <v>10</v>
      </c>
      <c r="H23" s="11"/>
      <c r="K23" s="24">
        <f>Data!C2-Data!D2-Data!E2</f>
        <v>0</v>
      </c>
      <c r="N23" s="11"/>
      <c r="T23" s="11"/>
    </row>
    <row r="24" spans="2:20" ht="12.75">
      <c r="B24" s="11"/>
      <c r="H24" s="11"/>
      <c r="N24" s="11"/>
      <c r="T24" s="11"/>
    </row>
    <row r="25" spans="2:20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2:20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0" ht="12.75">
      <c r="B27" s="11"/>
      <c r="C27" s="12"/>
      <c r="D27" s="12"/>
      <c r="E27" s="12"/>
      <c r="F27" s="12"/>
      <c r="G27" s="12"/>
      <c r="H27" s="11"/>
      <c r="I27" s="12"/>
      <c r="J27" s="12"/>
      <c r="K27" s="12"/>
      <c r="L27" s="12"/>
      <c r="M27" s="12"/>
      <c r="N27" s="11"/>
      <c r="O27" s="12"/>
      <c r="P27" s="12"/>
      <c r="Q27" s="12"/>
      <c r="R27" s="12"/>
      <c r="S27" s="12"/>
      <c r="T27" s="11"/>
    </row>
    <row r="28" spans="2:20" ht="12.75">
      <c r="B28" s="11"/>
      <c r="C28" s="12"/>
      <c r="D28" s="13" t="str">
        <f>"Good : "&amp;Data!D2</f>
        <v>Good : 0</v>
      </c>
      <c r="E28" s="13"/>
      <c r="F28" s="13"/>
      <c r="G28" s="12"/>
      <c r="H28" s="11"/>
      <c r="I28" s="12"/>
      <c r="J28" s="13" t="str">
        <f>"Bad : "&amp;Data!E2</f>
        <v>Bad : 0</v>
      </c>
      <c r="K28" s="13"/>
      <c r="L28" s="13"/>
      <c r="M28" s="12"/>
      <c r="N28" s="11"/>
      <c r="O28" s="12"/>
      <c r="P28" s="13" t="str">
        <f>"Good (%) : "&amp;TEXT(Data!D2,"##0")&amp;" / "&amp;TEXT(Data!D2+Data!E2,"##0")&amp;" = "&amp;TEXT(Data!F2,"##0%")</f>
        <v>Good (%) : 0 / 0 = 0%</v>
      </c>
      <c r="Q28" s="13"/>
      <c r="R28" s="13"/>
      <c r="S28" s="12"/>
      <c r="T28" s="11"/>
    </row>
    <row r="29" spans="2:20" ht="12.75">
      <c r="B29" s="11"/>
      <c r="C29" s="12"/>
      <c r="D29" s="12"/>
      <c r="E29" s="12"/>
      <c r="F29" s="12"/>
      <c r="G29" s="12"/>
      <c r="H29" s="11"/>
      <c r="I29" s="12"/>
      <c r="J29" s="12"/>
      <c r="K29" s="12"/>
      <c r="L29" s="12"/>
      <c r="M29" s="12"/>
      <c r="N29" s="11"/>
      <c r="O29" s="12"/>
      <c r="P29" s="12"/>
      <c r="Q29" s="12"/>
      <c r="R29" s="12"/>
      <c r="S29" s="12"/>
      <c r="T29" s="11"/>
    </row>
    <row r="30" spans="2:20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2:20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ht="12.75">
      <c r="K32" s="24"/>
    </row>
    <row r="34" spans="11:12" ht="12.75">
      <c r="K34" s="24"/>
      <c r="L34" s="24"/>
    </row>
  </sheetData>
  <conditionalFormatting sqref="I21:M24 O21:S24">
    <cfRule type="expression" priority="1" dxfId="0" stopIfTrue="1">
      <formula>$K$23&lt;&gt;0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07"/>
  <sheetViews>
    <sheetView zoomScale="90" zoomScaleNormal="90" workbookViewId="0" topLeftCell="A1">
      <pane ySplit="4485" topLeftCell="BM100" activePane="topLeft" state="split"/>
      <selection pane="topLeft" activeCell="B48" activeCellId="3" sqref="A17 B17 A48 B48"/>
      <selection pane="bottomLeft" activeCell="D62" sqref="D62"/>
    </sheetView>
  </sheetViews>
  <sheetFormatPr defaultColWidth="9.140625" defaultRowHeight="12.75"/>
  <cols>
    <col min="1" max="1" width="17.8515625" style="1" customWidth="1"/>
    <col min="2" max="2" width="38.57421875" style="1" bestFit="1" customWidth="1"/>
    <col min="3" max="3" width="34.57421875" style="1" bestFit="1" customWidth="1"/>
    <col min="4" max="4" width="11.140625" style="1" bestFit="1" customWidth="1"/>
    <col min="5" max="5" width="8.57421875" style="1" bestFit="1" customWidth="1"/>
    <col min="6" max="6" width="11.421875" style="1" bestFit="1" customWidth="1"/>
    <col min="7" max="7" width="14.140625" style="16" customWidth="1"/>
    <col min="8" max="8" width="15.8515625" style="16" bestFit="1" customWidth="1"/>
    <col min="9" max="9" width="12.57421875" style="1" bestFit="1" customWidth="1"/>
    <col min="10" max="10" width="8.00390625" style="1" bestFit="1" customWidth="1"/>
    <col min="11" max="11" width="8.140625" style="1" bestFit="1" customWidth="1"/>
    <col min="12" max="12" width="7.140625" style="1" bestFit="1" customWidth="1"/>
    <col min="13" max="14" width="8.00390625" style="1" bestFit="1" customWidth="1"/>
    <col min="15" max="16384" width="5.7109375" style="1" customWidth="1"/>
  </cols>
  <sheetData>
    <row r="1" spans="1:14" ht="26.25" thickBot="1">
      <c r="A1" s="14" t="s">
        <v>28</v>
      </c>
      <c r="B1" s="14" t="s">
        <v>5</v>
      </c>
      <c r="C1" s="14" t="s">
        <v>6</v>
      </c>
      <c r="D1" s="14" t="s">
        <v>7</v>
      </c>
      <c r="E1" s="14" t="s">
        <v>2</v>
      </c>
      <c r="F1" s="14" t="s">
        <v>8</v>
      </c>
      <c r="G1" s="15" t="s">
        <v>11</v>
      </c>
      <c r="H1" s="15" t="s">
        <v>12</v>
      </c>
      <c r="I1" s="17" t="s">
        <v>13</v>
      </c>
      <c r="J1" s="14" t="s">
        <v>19</v>
      </c>
      <c r="K1" s="14" t="s">
        <v>4</v>
      </c>
      <c r="L1" s="14">
        <f>MAX(L3:L9862)</f>
        <v>0</v>
      </c>
      <c r="M1" s="14"/>
      <c r="N1" s="14"/>
    </row>
    <row r="2" spans="1:14" ht="26.25" thickBot="1">
      <c r="A2" s="19">
        <f>COUNTA(A3:A9862)</f>
        <v>105</v>
      </c>
      <c r="B2" s="21">
        <v>0</v>
      </c>
      <c r="C2" s="19">
        <v>0</v>
      </c>
      <c r="D2" s="19">
        <f>SUM(D3:D9862)</f>
        <v>0</v>
      </c>
      <c r="E2" s="19">
        <f>SUM(E3:E9862)</f>
        <v>0</v>
      </c>
      <c r="F2" s="18">
        <f aca="true" t="shared" si="0" ref="F2:F11">IF((D2+E2)&gt;0,D2/(D2+E2),0)</f>
        <v>0</v>
      </c>
      <c r="G2" s="20">
        <f>C2/A2</f>
        <v>0</v>
      </c>
      <c r="H2" s="20">
        <f>SUM(G3:G9862)</f>
        <v>105</v>
      </c>
      <c r="I2" s="19">
        <v>87.18086242675781</v>
      </c>
      <c r="J2" s="19">
        <f>SUM(J3:J9862)</f>
        <v>0</v>
      </c>
      <c r="K2" s="19" t="s">
        <v>21</v>
      </c>
      <c r="L2" s="19">
        <f>MIN(L3:L9862)</f>
        <v>0</v>
      </c>
      <c r="M2" s="19"/>
      <c r="N2" s="19"/>
    </row>
    <row r="3" spans="1:14" ht="26.25" thickBot="1">
      <c r="A3" s="32" t="s">
        <v>49</v>
      </c>
      <c r="B3" s="33" t="s">
        <v>102</v>
      </c>
      <c r="C3" s="33" t="s">
        <v>29</v>
      </c>
      <c r="D3" s="33">
        <v>0</v>
      </c>
      <c r="E3" s="33">
        <v>0</v>
      </c>
      <c r="F3" s="34">
        <f t="shared" si="0"/>
        <v>0</v>
      </c>
      <c r="G3" s="35">
        <f aca="true" t="shared" si="1" ref="G3:G11">IF((F3=0),IF(E3=0,1,1+E3*G$2),IF((F3=1)*((D3/C$2)&gt;G$2),0,1-F3*G$2*D3/D$2))</f>
        <v>1</v>
      </c>
      <c r="H3" s="36">
        <f>G3</f>
        <v>1</v>
      </c>
      <c r="I3" s="22">
        <f>I2*H2/A2</f>
        <v>87.18086242675781</v>
      </c>
      <c r="J3" s="29">
        <f aca="true" t="shared" si="2" ref="J3:J11">1-(D3=0)*(E3=0)</f>
        <v>0</v>
      </c>
      <c r="K3" s="29">
        <v>1</v>
      </c>
      <c r="L3" s="29">
        <f aca="true" t="shared" si="3" ref="L3:L11">D3-E3</f>
        <v>0</v>
      </c>
      <c r="M3" s="29"/>
      <c r="N3" s="29"/>
    </row>
    <row r="4" spans="1:14" ht="26.25" thickBot="1">
      <c r="A4" s="37" t="s">
        <v>50</v>
      </c>
      <c r="B4" s="28" t="s">
        <v>103</v>
      </c>
      <c r="C4" s="28" t="s">
        <v>30</v>
      </c>
      <c r="D4" s="28">
        <v>0</v>
      </c>
      <c r="E4" s="28">
        <v>0</v>
      </c>
      <c r="F4" s="38">
        <f t="shared" si="0"/>
        <v>0</v>
      </c>
      <c r="G4" s="39">
        <f t="shared" si="1"/>
        <v>1</v>
      </c>
      <c r="H4" s="40">
        <f aca="true" t="shared" si="4" ref="H4:H11">H3+G4</f>
        <v>2</v>
      </c>
      <c r="I4" s="21">
        <f>COUNTIF(H3:H1037,"&lt;"&amp;I3)+3</f>
        <v>90</v>
      </c>
      <c r="J4" s="30">
        <f t="shared" si="2"/>
        <v>0</v>
      </c>
      <c r="K4" s="30">
        <f aca="true" t="shared" si="5" ref="K4:K11">K3+1</f>
        <v>2</v>
      </c>
      <c r="L4" s="30">
        <f t="shared" si="3"/>
        <v>0</v>
      </c>
      <c r="M4" s="30"/>
      <c r="N4" s="30"/>
    </row>
    <row r="5" spans="1:14" ht="26.25" thickBot="1">
      <c r="A5" s="37" t="s">
        <v>51</v>
      </c>
      <c r="B5" s="28" t="s">
        <v>104</v>
      </c>
      <c r="C5" s="28" t="s">
        <v>31</v>
      </c>
      <c r="D5" s="28">
        <v>0</v>
      </c>
      <c r="E5" s="28">
        <v>0</v>
      </c>
      <c r="F5" s="38">
        <f t="shared" si="0"/>
        <v>0</v>
      </c>
      <c r="G5" s="39">
        <f t="shared" si="1"/>
        <v>1</v>
      </c>
      <c r="H5" s="40">
        <f t="shared" si="4"/>
        <v>3</v>
      </c>
      <c r="I5" s="21"/>
      <c r="J5" s="30">
        <f t="shared" si="2"/>
        <v>0</v>
      </c>
      <c r="K5" s="30">
        <f t="shared" si="5"/>
        <v>3</v>
      </c>
      <c r="L5" s="30">
        <f t="shared" si="3"/>
        <v>0</v>
      </c>
      <c r="M5" s="30"/>
      <c r="N5" s="30"/>
    </row>
    <row r="6" spans="1:14" ht="26.25" thickBot="1">
      <c r="A6" s="37" t="s">
        <v>52</v>
      </c>
      <c r="B6" s="28" t="s">
        <v>105</v>
      </c>
      <c r="C6" s="28" t="s">
        <v>32</v>
      </c>
      <c r="D6" s="28">
        <v>0</v>
      </c>
      <c r="E6" s="28">
        <v>0</v>
      </c>
      <c r="F6" s="38">
        <f t="shared" si="0"/>
        <v>0</v>
      </c>
      <c r="G6" s="39">
        <f t="shared" si="1"/>
        <v>1</v>
      </c>
      <c r="H6" s="40">
        <f t="shared" si="4"/>
        <v>4</v>
      </c>
      <c r="I6" s="25">
        <f>MIN(G3:G10037)</f>
        <v>1</v>
      </c>
      <c r="J6" s="30">
        <f t="shared" si="2"/>
        <v>0</v>
      </c>
      <c r="K6" s="30">
        <f t="shared" si="5"/>
        <v>4</v>
      </c>
      <c r="L6" s="30">
        <f t="shared" si="3"/>
        <v>0</v>
      </c>
      <c r="M6" s="30"/>
      <c r="N6" s="30"/>
    </row>
    <row r="7" spans="1:14" ht="26.25" thickBot="1">
      <c r="A7" s="37" t="s">
        <v>53</v>
      </c>
      <c r="B7" s="28" t="s">
        <v>106</v>
      </c>
      <c r="C7" s="28" t="s">
        <v>33</v>
      </c>
      <c r="D7" s="28">
        <v>0</v>
      </c>
      <c r="E7" s="28">
        <v>0</v>
      </c>
      <c r="F7" s="38">
        <f t="shared" si="0"/>
        <v>0</v>
      </c>
      <c r="G7" s="39">
        <f t="shared" si="1"/>
        <v>1</v>
      </c>
      <c r="H7" s="40">
        <f t="shared" si="4"/>
        <v>5</v>
      </c>
      <c r="I7" s="23">
        <f>MAX(G3:G10037)</f>
        <v>1</v>
      </c>
      <c r="J7" s="30">
        <f t="shared" si="2"/>
        <v>0</v>
      </c>
      <c r="K7" s="30">
        <f t="shared" si="5"/>
        <v>5</v>
      </c>
      <c r="L7" s="30">
        <f t="shared" si="3"/>
        <v>0</v>
      </c>
      <c r="M7" s="30"/>
      <c r="N7" s="30"/>
    </row>
    <row r="8" spans="1:14" ht="26.25" thickBot="1">
      <c r="A8" s="37" t="s">
        <v>54</v>
      </c>
      <c r="B8" s="28" t="s">
        <v>22</v>
      </c>
      <c r="C8" s="28" t="s">
        <v>34</v>
      </c>
      <c r="D8" s="28">
        <v>0</v>
      </c>
      <c r="E8" s="28">
        <v>0</v>
      </c>
      <c r="F8" s="38">
        <f t="shared" si="0"/>
        <v>0</v>
      </c>
      <c r="G8" s="39">
        <f t="shared" si="1"/>
        <v>1</v>
      </c>
      <c r="H8" s="40">
        <f t="shared" si="4"/>
        <v>6</v>
      </c>
      <c r="I8" s="46"/>
      <c r="J8" s="30">
        <f t="shared" si="2"/>
        <v>0</v>
      </c>
      <c r="K8" s="30">
        <f t="shared" si="5"/>
        <v>6</v>
      </c>
      <c r="L8" s="30">
        <f t="shared" si="3"/>
        <v>0</v>
      </c>
      <c r="M8" s="30"/>
      <c r="N8" s="30"/>
    </row>
    <row r="9" spans="1:14" ht="26.25" thickBot="1">
      <c r="A9" s="37" t="s">
        <v>55</v>
      </c>
      <c r="B9" s="28" t="s">
        <v>15</v>
      </c>
      <c r="C9" s="28" t="s">
        <v>35</v>
      </c>
      <c r="D9" s="28">
        <v>0</v>
      </c>
      <c r="E9" s="28">
        <v>0</v>
      </c>
      <c r="F9" s="38">
        <f t="shared" si="0"/>
        <v>0</v>
      </c>
      <c r="G9" s="39">
        <f t="shared" si="1"/>
        <v>1</v>
      </c>
      <c r="H9" s="40">
        <f t="shared" si="4"/>
        <v>7</v>
      </c>
      <c r="I9" s="26">
        <f>I6/H2</f>
        <v>0.009523809523809525</v>
      </c>
      <c r="J9" s="30">
        <f t="shared" si="2"/>
        <v>0</v>
      </c>
      <c r="K9" s="30">
        <f t="shared" si="5"/>
        <v>7</v>
      </c>
      <c r="L9" s="30">
        <f t="shared" si="3"/>
        <v>0</v>
      </c>
      <c r="M9" s="30"/>
      <c r="N9" s="30"/>
    </row>
    <row r="10" spans="1:14" ht="26.25" thickBot="1">
      <c r="A10" s="37" t="s">
        <v>56</v>
      </c>
      <c r="B10" s="28" t="s">
        <v>107</v>
      </c>
      <c r="C10" s="28" t="s">
        <v>36</v>
      </c>
      <c r="D10" s="28">
        <v>0</v>
      </c>
      <c r="E10" s="28">
        <v>0</v>
      </c>
      <c r="F10" s="38">
        <f t="shared" si="0"/>
        <v>0</v>
      </c>
      <c r="G10" s="39">
        <f t="shared" si="1"/>
        <v>1</v>
      </c>
      <c r="H10" s="40">
        <f t="shared" si="4"/>
        <v>8</v>
      </c>
      <c r="I10" s="26">
        <f>I7/H2</f>
        <v>0.009523809523809525</v>
      </c>
      <c r="J10" s="30">
        <f t="shared" si="2"/>
        <v>0</v>
      </c>
      <c r="K10" s="30">
        <f t="shared" si="5"/>
        <v>8</v>
      </c>
      <c r="L10" s="30">
        <f t="shared" si="3"/>
        <v>0</v>
      </c>
      <c r="M10" s="30"/>
      <c r="N10" s="30"/>
    </row>
    <row r="11" spans="1:14" ht="26.25" thickBot="1">
      <c r="A11" s="37" t="s">
        <v>57</v>
      </c>
      <c r="B11" s="28" t="s">
        <v>108</v>
      </c>
      <c r="C11" s="28" t="s">
        <v>37</v>
      </c>
      <c r="D11" s="28">
        <v>0</v>
      </c>
      <c r="E11" s="28">
        <v>0</v>
      </c>
      <c r="F11" s="38">
        <f t="shared" si="0"/>
        <v>0</v>
      </c>
      <c r="G11" s="39">
        <f t="shared" si="1"/>
        <v>1</v>
      </c>
      <c r="H11" s="40">
        <f t="shared" si="4"/>
        <v>9</v>
      </c>
      <c r="I11" s="46"/>
      <c r="J11" s="30">
        <f t="shared" si="2"/>
        <v>0</v>
      </c>
      <c r="K11" s="30">
        <f t="shared" si="5"/>
        <v>9</v>
      </c>
      <c r="L11" s="30">
        <f t="shared" si="3"/>
        <v>0</v>
      </c>
      <c r="M11" s="30"/>
      <c r="N11" s="30"/>
    </row>
    <row r="12" spans="1:14" ht="26.25" thickBot="1">
      <c r="A12" s="37" t="s">
        <v>58</v>
      </c>
      <c r="B12" s="28" t="s">
        <v>109</v>
      </c>
      <c r="C12" s="28" t="s">
        <v>38</v>
      </c>
      <c r="D12" s="28">
        <v>0</v>
      </c>
      <c r="E12" s="28">
        <v>0</v>
      </c>
      <c r="F12" s="38">
        <f aca="true" t="shared" si="6" ref="F12:F75">IF((D12+E12)&gt;0,D12/(D12+E12),0)</f>
        <v>0</v>
      </c>
      <c r="G12" s="39">
        <f aca="true" t="shared" si="7" ref="G12:G75">IF((F12=0),IF(E12=0,1,1+E12*G$2),IF((F12=1)*((D12/C$2)&gt;G$2),0,1-F12*G$2*D12/D$2))</f>
        <v>1</v>
      </c>
      <c r="H12" s="40">
        <f aca="true" t="shared" si="8" ref="H12:H75">H11+G12</f>
        <v>10</v>
      </c>
      <c r="I12" s="27">
        <f>A2-J2</f>
        <v>105</v>
      </c>
      <c r="J12" s="30">
        <f aca="true" t="shared" si="9" ref="J12:J75">1-(D12=0)*(E12=0)</f>
        <v>0</v>
      </c>
      <c r="K12" s="30">
        <f aca="true" t="shared" si="10" ref="K12:K75">K11+1</f>
        <v>10</v>
      </c>
      <c r="L12" s="30">
        <f aca="true" t="shared" si="11" ref="L12:L75">D12-E12</f>
        <v>0</v>
      </c>
      <c r="M12" s="30"/>
      <c r="N12" s="30"/>
    </row>
    <row r="13" spans="1:14" ht="25.5">
      <c r="A13" s="37" t="s">
        <v>59</v>
      </c>
      <c r="B13" s="28" t="s">
        <v>110</v>
      </c>
      <c r="C13" s="28" t="s">
        <v>39</v>
      </c>
      <c r="D13" s="28">
        <v>0</v>
      </c>
      <c r="E13" s="28">
        <v>0</v>
      </c>
      <c r="F13" s="38">
        <f t="shared" si="6"/>
        <v>0</v>
      </c>
      <c r="G13" s="39">
        <f t="shared" si="7"/>
        <v>1</v>
      </c>
      <c r="H13" s="40">
        <f t="shared" si="8"/>
        <v>11</v>
      </c>
      <c r="I13" s="46"/>
      <c r="J13" s="30">
        <f t="shared" si="9"/>
        <v>0</v>
      </c>
      <c r="K13" s="30">
        <f t="shared" si="10"/>
        <v>11</v>
      </c>
      <c r="L13" s="30">
        <f t="shared" si="11"/>
        <v>0</v>
      </c>
      <c r="M13" s="30"/>
      <c r="N13" s="30"/>
    </row>
    <row r="14" spans="1:14" ht="25.5">
      <c r="A14" s="37" t="s">
        <v>60</v>
      </c>
      <c r="B14" s="28" t="s">
        <v>26</v>
      </c>
      <c r="C14" s="28" t="s">
        <v>40</v>
      </c>
      <c r="D14" s="28">
        <v>0</v>
      </c>
      <c r="E14" s="28">
        <v>0</v>
      </c>
      <c r="F14" s="38">
        <f t="shared" si="6"/>
        <v>0</v>
      </c>
      <c r="G14" s="39">
        <f t="shared" si="7"/>
        <v>1</v>
      </c>
      <c r="H14" s="40">
        <f t="shared" si="8"/>
        <v>12</v>
      </c>
      <c r="I14" s="46"/>
      <c r="J14" s="30">
        <f t="shared" si="9"/>
        <v>0</v>
      </c>
      <c r="K14" s="30">
        <f t="shared" si="10"/>
        <v>12</v>
      </c>
      <c r="L14" s="30">
        <f t="shared" si="11"/>
        <v>0</v>
      </c>
      <c r="M14" s="30"/>
      <c r="N14" s="30"/>
    </row>
    <row r="15" spans="1:14" ht="25.5">
      <c r="A15" s="37" t="s">
        <v>61</v>
      </c>
      <c r="B15" s="28" t="s">
        <v>111</v>
      </c>
      <c r="C15" s="28" t="s">
        <v>41</v>
      </c>
      <c r="D15" s="28">
        <v>0</v>
      </c>
      <c r="E15" s="28">
        <v>0</v>
      </c>
      <c r="F15" s="38">
        <f t="shared" si="6"/>
        <v>0</v>
      </c>
      <c r="G15" s="39">
        <f t="shared" si="7"/>
        <v>1</v>
      </c>
      <c r="H15" s="40">
        <f t="shared" si="8"/>
        <v>13</v>
      </c>
      <c r="I15" s="46"/>
      <c r="J15" s="30">
        <f t="shared" si="9"/>
        <v>0</v>
      </c>
      <c r="K15" s="30">
        <f t="shared" si="10"/>
        <v>13</v>
      </c>
      <c r="L15" s="30">
        <f t="shared" si="11"/>
        <v>0</v>
      </c>
      <c r="M15" s="30"/>
      <c r="N15" s="30"/>
    </row>
    <row r="16" spans="1:14" ht="25.5">
      <c r="A16" s="37" t="s">
        <v>62</v>
      </c>
      <c r="B16" s="28" t="s">
        <v>112</v>
      </c>
      <c r="C16" s="28" t="s">
        <v>42</v>
      </c>
      <c r="D16" s="28">
        <v>0</v>
      </c>
      <c r="E16" s="28">
        <v>0</v>
      </c>
      <c r="F16" s="38">
        <f t="shared" si="6"/>
        <v>0</v>
      </c>
      <c r="G16" s="39">
        <f t="shared" si="7"/>
        <v>1</v>
      </c>
      <c r="H16" s="40">
        <f t="shared" si="8"/>
        <v>14</v>
      </c>
      <c r="I16" s="47"/>
      <c r="J16" s="30">
        <f t="shared" si="9"/>
        <v>0</v>
      </c>
      <c r="K16" s="30">
        <f t="shared" si="10"/>
        <v>14</v>
      </c>
      <c r="L16" s="30">
        <f t="shared" si="11"/>
        <v>0</v>
      </c>
      <c r="M16" s="30"/>
      <c r="N16" s="30"/>
    </row>
    <row r="17" spans="1:14" ht="25.5">
      <c r="A17" s="37" t="s">
        <v>63</v>
      </c>
      <c r="B17" s="28" t="s">
        <v>113</v>
      </c>
      <c r="C17" s="28" t="s">
        <v>43</v>
      </c>
      <c r="D17" s="28">
        <v>0</v>
      </c>
      <c r="E17" s="28">
        <v>0</v>
      </c>
      <c r="F17" s="38">
        <f t="shared" si="6"/>
        <v>0</v>
      </c>
      <c r="G17" s="39">
        <f t="shared" si="7"/>
        <v>1</v>
      </c>
      <c r="H17" s="40">
        <f t="shared" si="8"/>
        <v>15</v>
      </c>
      <c r="I17" s="47"/>
      <c r="J17" s="30">
        <f t="shared" si="9"/>
        <v>0</v>
      </c>
      <c r="K17" s="30">
        <f t="shared" si="10"/>
        <v>15</v>
      </c>
      <c r="L17" s="30">
        <f t="shared" si="11"/>
        <v>0</v>
      </c>
      <c r="M17" s="30"/>
      <c r="N17" s="30"/>
    </row>
    <row r="18" spans="1:14" ht="25.5">
      <c r="A18" s="37" t="s">
        <v>64</v>
      </c>
      <c r="B18" s="28" t="s">
        <v>17</v>
      </c>
      <c r="C18" s="28" t="s">
        <v>44</v>
      </c>
      <c r="D18" s="28">
        <v>0</v>
      </c>
      <c r="E18" s="28">
        <v>0</v>
      </c>
      <c r="F18" s="38">
        <f t="shared" si="6"/>
        <v>0</v>
      </c>
      <c r="G18" s="39">
        <f t="shared" si="7"/>
        <v>1</v>
      </c>
      <c r="H18" s="40">
        <f t="shared" si="8"/>
        <v>16</v>
      </c>
      <c r="I18" s="47"/>
      <c r="J18" s="30">
        <f t="shared" si="9"/>
        <v>0</v>
      </c>
      <c r="K18" s="30">
        <f t="shared" si="10"/>
        <v>16</v>
      </c>
      <c r="L18" s="30">
        <f t="shared" si="11"/>
        <v>0</v>
      </c>
      <c r="M18" s="30"/>
      <c r="N18" s="30"/>
    </row>
    <row r="19" spans="1:14" ht="25.5">
      <c r="A19" s="37" t="s">
        <v>65</v>
      </c>
      <c r="B19" s="28" t="s">
        <v>114</v>
      </c>
      <c r="C19" s="28" t="s">
        <v>45</v>
      </c>
      <c r="D19" s="28">
        <v>0</v>
      </c>
      <c r="E19" s="28">
        <v>0</v>
      </c>
      <c r="F19" s="38">
        <f t="shared" si="6"/>
        <v>0</v>
      </c>
      <c r="G19" s="39">
        <f t="shared" si="7"/>
        <v>1</v>
      </c>
      <c r="H19" s="40">
        <f t="shared" si="8"/>
        <v>17</v>
      </c>
      <c r="I19" s="47"/>
      <c r="J19" s="30">
        <f t="shared" si="9"/>
        <v>0</v>
      </c>
      <c r="K19" s="30">
        <f t="shared" si="10"/>
        <v>17</v>
      </c>
      <c r="L19" s="30">
        <f t="shared" si="11"/>
        <v>0</v>
      </c>
      <c r="M19" s="30"/>
      <c r="N19" s="30"/>
    </row>
    <row r="20" spans="1:14" ht="25.5">
      <c r="A20" s="37" t="s">
        <v>66</v>
      </c>
      <c r="B20" s="28" t="s">
        <v>115</v>
      </c>
      <c r="C20" s="28" t="s">
        <v>46</v>
      </c>
      <c r="D20" s="28">
        <v>0</v>
      </c>
      <c r="E20" s="28">
        <v>0</v>
      </c>
      <c r="F20" s="38">
        <f t="shared" si="6"/>
        <v>0</v>
      </c>
      <c r="G20" s="39">
        <f t="shared" si="7"/>
        <v>1</v>
      </c>
      <c r="H20" s="40">
        <f t="shared" si="8"/>
        <v>18</v>
      </c>
      <c r="I20" s="47"/>
      <c r="J20" s="30">
        <f t="shared" si="9"/>
        <v>0</v>
      </c>
      <c r="K20" s="30">
        <f t="shared" si="10"/>
        <v>18</v>
      </c>
      <c r="L20" s="30">
        <f t="shared" si="11"/>
        <v>0</v>
      </c>
      <c r="M20" s="30"/>
      <c r="N20" s="30"/>
    </row>
    <row r="21" spans="1:14" ht="25.5">
      <c r="A21" s="37" t="s">
        <v>67</v>
      </c>
      <c r="B21" s="28" t="s">
        <v>18</v>
      </c>
      <c r="C21" s="28" t="s">
        <v>47</v>
      </c>
      <c r="D21" s="28">
        <v>0</v>
      </c>
      <c r="E21" s="28">
        <v>0</v>
      </c>
      <c r="F21" s="38">
        <f t="shared" si="6"/>
        <v>0</v>
      </c>
      <c r="G21" s="39">
        <f t="shared" si="7"/>
        <v>1</v>
      </c>
      <c r="H21" s="40">
        <f t="shared" si="8"/>
        <v>19</v>
      </c>
      <c r="I21" s="47"/>
      <c r="J21" s="30">
        <f t="shared" si="9"/>
        <v>0</v>
      </c>
      <c r="K21" s="30">
        <f t="shared" si="10"/>
        <v>19</v>
      </c>
      <c r="L21" s="30">
        <f t="shared" si="11"/>
        <v>0</v>
      </c>
      <c r="M21" s="30"/>
      <c r="N21" s="30"/>
    </row>
    <row r="22" spans="1:14" ht="25.5">
      <c r="A22" s="37" t="s">
        <v>68</v>
      </c>
      <c r="B22" s="28" t="s">
        <v>116</v>
      </c>
      <c r="C22" s="28" t="s">
        <v>48</v>
      </c>
      <c r="D22" s="28">
        <v>0</v>
      </c>
      <c r="E22" s="28">
        <v>0</v>
      </c>
      <c r="F22" s="38">
        <f t="shared" si="6"/>
        <v>0</v>
      </c>
      <c r="G22" s="39">
        <f t="shared" si="7"/>
        <v>1</v>
      </c>
      <c r="H22" s="40">
        <f t="shared" si="8"/>
        <v>20</v>
      </c>
      <c r="I22" s="47"/>
      <c r="J22" s="30">
        <f t="shared" si="9"/>
        <v>0</v>
      </c>
      <c r="K22" s="30">
        <f t="shared" si="10"/>
        <v>20</v>
      </c>
      <c r="L22" s="30">
        <f t="shared" si="11"/>
        <v>0</v>
      </c>
      <c r="M22" s="30"/>
      <c r="N22" s="30"/>
    </row>
    <row r="23" spans="1:14" ht="25.5">
      <c r="A23" s="37" t="s">
        <v>69</v>
      </c>
      <c r="B23" s="28" t="s">
        <v>117</v>
      </c>
      <c r="C23" s="28" t="s">
        <v>70</v>
      </c>
      <c r="D23" s="28">
        <v>0</v>
      </c>
      <c r="E23" s="28">
        <v>0</v>
      </c>
      <c r="F23" s="38">
        <f t="shared" si="6"/>
        <v>0</v>
      </c>
      <c r="G23" s="39">
        <f t="shared" si="7"/>
        <v>1</v>
      </c>
      <c r="H23" s="40">
        <f t="shared" si="8"/>
        <v>21</v>
      </c>
      <c r="I23" s="47"/>
      <c r="J23" s="30">
        <f t="shared" si="9"/>
        <v>0</v>
      </c>
      <c r="K23" s="30">
        <f t="shared" si="10"/>
        <v>21</v>
      </c>
      <c r="L23" s="30">
        <f t="shared" si="11"/>
        <v>0</v>
      </c>
      <c r="M23" s="30"/>
      <c r="N23" s="30"/>
    </row>
    <row r="24" spans="1:14" ht="25.5">
      <c r="A24" s="37" t="s">
        <v>86</v>
      </c>
      <c r="B24" s="28" t="s">
        <v>118</v>
      </c>
      <c r="C24" s="28" t="s">
        <v>72</v>
      </c>
      <c r="D24" s="28">
        <v>0</v>
      </c>
      <c r="E24" s="28">
        <v>0</v>
      </c>
      <c r="F24" s="38">
        <f t="shared" si="6"/>
        <v>0</v>
      </c>
      <c r="G24" s="39">
        <f t="shared" si="7"/>
        <v>1</v>
      </c>
      <c r="H24" s="40">
        <f t="shared" si="8"/>
        <v>22</v>
      </c>
      <c r="I24" s="47"/>
      <c r="J24" s="30">
        <f t="shared" si="9"/>
        <v>0</v>
      </c>
      <c r="K24" s="30">
        <f t="shared" si="10"/>
        <v>22</v>
      </c>
      <c r="L24" s="30">
        <f t="shared" si="11"/>
        <v>0</v>
      </c>
      <c r="M24" s="30"/>
      <c r="N24" s="30"/>
    </row>
    <row r="25" spans="1:14" ht="25.5">
      <c r="A25" s="37" t="s">
        <v>87</v>
      </c>
      <c r="B25" s="28" t="s">
        <v>119</v>
      </c>
      <c r="C25" s="28" t="s">
        <v>73</v>
      </c>
      <c r="D25" s="28">
        <v>0</v>
      </c>
      <c r="E25" s="28">
        <v>0</v>
      </c>
      <c r="F25" s="38">
        <f t="shared" si="6"/>
        <v>0</v>
      </c>
      <c r="G25" s="39">
        <f t="shared" si="7"/>
        <v>1</v>
      </c>
      <c r="H25" s="40">
        <f t="shared" si="8"/>
        <v>23</v>
      </c>
      <c r="I25" s="47"/>
      <c r="J25" s="30">
        <f t="shared" si="9"/>
        <v>0</v>
      </c>
      <c r="K25" s="30">
        <f t="shared" si="10"/>
        <v>23</v>
      </c>
      <c r="L25" s="30">
        <f t="shared" si="11"/>
        <v>0</v>
      </c>
      <c r="M25" s="30"/>
      <c r="N25" s="30"/>
    </row>
    <row r="26" spans="1:14" ht="25.5">
      <c r="A26" s="37" t="s">
        <v>88</v>
      </c>
      <c r="B26" s="28" t="s">
        <v>120</v>
      </c>
      <c r="C26" s="28" t="s">
        <v>74</v>
      </c>
      <c r="D26" s="28">
        <v>0</v>
      </c>
      <c r="E26" s="28">
        <v>0</v>
      </c>
      <c r="F26" s="38">
        <f t="shared" si="6"/>
        <v>0</v>
      </c>
      <c r="G26" s="39">
        <f t="shared" si="7"/>
        <v>1</v>
      </c>
      <c r="H26" s="40">
        <f t="shared" si="8"/>
        <v>24</v>
      </c>
      <c r="I26" s="47"/>
      <c r="J26" s="30">
        <f t="shared" si="9"/>
        <v>0</v>
      </c>
      <c r="K26" s="30">
        <f t="shared" si="10"/>
        <v>24</v>
      </c>
      <c r="L26" s="30">
        <f t="shared" si="11"/>
        <v>0</v>
      </c>
      <c r="M26" s="30"/>
      <c r="N26" s="30"/>
    </row>
    <row r="27" spans="1:14" ht="25.5">
      <c r="A27" s="37" t="s">
        <v>89</v>
      </c>
      <c r="B27" s="28" t="s">
        <v>121</v>
      </c>
      <c r="C27" s="28" t="s">
        <v>71</v>
      </c>
      <c r="D27" s="28">
        <v>0</v>
      </c>
      <c r="E27" s="28">
        <v>0</v>
      </c>
      <c r="F27" s="38">
        <f t="shared" si="6"/>
        <v>0</v>
      </c>
      <c r="G27" s="39">
        <f t="shared" si="7"/>
        <v>1</v>
      </c>
      <c r="H27" s="40">
        <f t="shared" si="8"/>
        <v>25</v>
      </c>
      <c r="I27" s="47"/>
      <c r="J27" s="30">
        <f t="shared" si="9"/>
        <v>0</v>
      </c>
      <c r="K27" s="30">
        <f t="shared" si="10"/>
        <v>25</v>
      </c>
      <c r="L27" s="30">
        <f t="shared" si="11"/>
        <v>0</v>
      </c>
      <c r="M27" s="30"/>
      <c r="N27" s="30"/>
    </row>
    <row r="28" spans="1:14" ht="25.5">
      <c r="A28" s="37" t="s">
        <v>90</v>
      </c>
      <c r="B28" s="28" t="s">
        <v>122</v>
      </c>
      <c r="C28" s="28" t="s">
        <v>75</v>
      </c>
      <c r="D28" s="28">
        <v>0</v>
      </c>
      <c r="E28" s="28">
        <v>0</v>
      </c>
      <c r="F28" s="38">
        <f t="shared" si="6"/>
        <v>0</v>
      </c>
      <c r="G28" s="39">
        <f t="shared" si="7"/>
        <v>1</v>
      </c>
      <c r="H28" s="40">
        <f t="shared" si="8"/>
        <v>26</v>
      </c>
      <c r="I28" s="47"/>
      <c r="J28" s="30">
        <f t="shared" si="9"/>
        <v>0</v>
      </c>
      <c r="K28" s="30">
        <f t="shared" si="10"/>
        <v>26</v>
      </c>
      <c r="L28" s="30">
        <f t="shared" si="11"/>
        <v>0</v>
      </c>
      <c r="M28" s="30"/>
      <c r="N28" s="30"/>
    </row>
    <row r="29" spans="1:14" ht="25.5">
      <c r="A29" s="37" t="s">
        <v>91</v>
      </c>
      <c r="B29" s="28" t="s">
        <v>123</v>
      </c>
      <c r="C29" s="28" t="s">
        <v>76</v>
      </c>
      <c r="D29" s="28">
        <v>0</v>
      </c>
      <c r="E29" s="28">
        <v>0</v>
      </c>
      <c r="F29" s="38">
        <f t="shared" si="6"/>
        <v>0</v>
      </c>
      <c r="G29" s="39">
        <f t="shared" si="7"/>
        <v>1</v>
      </c>
      <c r="H29" s="40">
        <f t="shared" si="8"/>
        <v>27</v>
      </c>
      <c r="I29" s="47"/>
      <c r="J29" s="30">
        <f t="shared" si="9"/>
        <v>0</v>
      </c>
      <c r="K29" s="30">
        <f t="shared" si="10"/>
        <v>27</v>
      </c>
      <c r="L29" s="30">
        <f t="shared" si="11"/>
        <v>0</v>
      </c>
      <c r="M29" s="30"/>
      <c r="N29" s="30"/>
    </row>
    <row r="30" spans="1:14" ht="25.5">
      <c r="A30" s="37" t="s">
        <v>92</v>
      </c>
      <c r="B30" s="28" t="s">
        <v>124</v>
      </c>
      <c r="C30" s="28" t="s">
        <v>77</v>
      </c>
      <c r="D30" s="28">
        <v>0</v>
      </c>
      <c r="E30" s="28">
        <v>0</v>
      </c>
      <c r="F30" s="38">
        <f t="shared" si="6"/>
        <v>0</v>
      </c>
      <c r="G30" s="39">
        <f t="shared" si="7"/>
        <v>1</v>
      </c>
      <c r="H30" s="40">
        <f t="shared" si="8"/>
        <v>28</v>
      </c>
      <c r="I30" s="47"/>
      <c r="J30" s="30">
        <f t="shared" si="9"/>
        <v>0</v>
      </c>
      <c r="K30" s="30">
        <f t="shared" si="10"/>
        <v>28</v>
      </c>
      <c r="L30" s="30">
        <f t="shared" si="11"/>
        <v>0</v>
      </c>
      <c r="M30" s="30"/>
      <c r="N30" s="30"/>
    </row>
    <row r="31" spans="1:14" ht="25.5">
      <c r="A31" s="37" t="s">
        <v>93</v>
      </c>
      <c r="B31" s="28" t="s">
        <v>3</v>
      </c>
      <c r="C31" s="28" t="s">
        <v>78</v>
      </c>
      <c r="D31" s="28">
        <v>0</v>
      </c>
      <c r="E31" s="28">
        <v>0</v>
      </c>
      <c r="F31" s="38">
        <f t="shared" si="6"/>
        <v>0</v>
      </c>
      <c r="G31" s="39">
        <f t="shared" si="7"/>
        <v>1</v>
      </c>
      <c r="H31" s="40">
        <f t="shared" si="8"/>
        <v>29</v>
      </c>
      <c r="I31" s="47"/>
      <c r="J31" s="30">
        <f t="shared" si="9"/>
        <v>0</v>
      </c>
      <c r="K31" s="30">
        <f t="shared" si="10"/>
        <v>29</v>
      </c>
      <c r="L31" s="30">
        <f t="shared" si="11"/>
        <v>0</v>
      </c>
      <c r="M31" s="30"/>
      <c r="N31" s="30"/>
    </row>
    <row r="32" spans="1:14" ht="25.5">
      <c r="A32" s="37" t="s">
        <v>94</v>
      </c>
      <c r="B32" s="28" t="s">
        <v>125</v>
      </c>
      <c r="C32" s="28" t="s">
        <v>79</v>
      </c>
      <c r="D32" s="28">
        <v>0</v>
      </c>
      <c r="E32" s="28">
        <v>0</v>
      </c>
      <c r="F32" s="38">
        <f t="shared" si="6"/>
        <v>0</v>
      </c>
      <c r="G32" s="39">
        <f t="shared" si="7"/>
        <v>1</v>
      </c>
      <c r="H32" s="40">
        <f t="shared" si="8"/>
        <v>30</v>
      </c>
      <c r="I32" s="47"/>
      <c r="J32" s="30">
        <f t="shared" si="9"/>
        <v>0</v>
      </c>
      <c r="K32" s="30">
        <f t="shared" si="10"/>
        <v>30</v>
      </c>
      <c r="L32" s="30">
        <f t="shared" si="11"/>
        <v>0</v>
      </c>
      <c r="M32" s="30"/>
      <c r="N32" s="30"/>
    </row>
    <row r="33" spans="1:14" ht="25.5">
      <c r="A33" s="37" t="s">
        <v>95</v>
      </c>
      <c r="B33" s="28" t="s">
        <v>23</v>
      </c>
      <c r="C33" s="28" t="s">
        <v>80</v>
      </c>
      <c r="D33" s="28">
        <v>0</v>
      </c>
      <c r="E33" s="28">
        <v>0</v>
      </c>
      <c r="F33" s="38">
        <f t="shared" si="6"/>
        <v>0</v>
      </c>
      <c r="G33" s="39">
        <f t="shared" si="7"/>
        <v>1</v>
      </c>
      <c r="H33" s="40">
        <f t="shared" si="8"/>
        <v>31</v>
      </c>
      <c r="I33" s="47"/>
      <c r="J33" s="30">
        <f t="shared" si="9"/>
        <v>0</v>
      </c>
      <c r="K33" s="30">
        <f t="shared" si="10"/>
        <v>31</v>
      </c>
      <c r="L33" s="30">
        <f t="shared" si="11"/>
        <v>0</v>
      </c>
      <c r="M33" s="30"/>
      <c r="N33" s="30"/>
    </row>
    <row r="34" spans="1:14" ht="25.5">
      <c r="A34" s="37" t="s">
        <v>96</v>
      </c>
      <c r="B34" s="28" t="s">
        <v>1</v>
      </c>
      <c r="C34" s="28" t="s">
        <v>81</v>
      </c>
      <c r="D34" s="28">
        <v>0</v>
      </c>
      <c r="E34" s="28">
        <v>0</v>
      </c>
      <c r="F34" s="38">
        <f t="shared" si="6"/>
        <v>0</v>
      </c>
      <c r="G34" s="39">
        <f t="shared" si="7"/>
        <v>1</v>
      </c>
      <c r="H34" s="40">
        <f t="shared" si="8"/>
        <v>32</v>
      </c>
      <c r="I34" s="47"/>
      <c r="J34" s="30">
        <f t="shared" si="9"/>
        <v>0</v>
      </c>
      <c r="K34" s="30">
        <f t="shared" si="10"/>
        <v>32</v>
      </c>
      <c r="L34" s="30">
        <f t="shared" si="11"/>
        <v>0</v>
      </c>
      <c r="M34" s="30"/>
      <c r="N34" s="30"/>
    </row>
    <row r="35" spans="1:14" ht="25.5">
      <c r="A35" s="37" t="s">
        <v>97</v>
      </c>
      <c r="B35" s="28" t="s">
        <v>126</v>
      </c>
      <c r="C35" s="28" t="s">
        <v>82</v>
      </c>
      <c r="D35" s="28">
        <v>0</v>
      </c>
      <c r="E35" s="28">
        <v>0</v>
      </c>
      <c r="F35" s="38">
        <f t="shared" si="6"/>
        <v>0</v>
      </c>
      <c r="G35" s="39">
        <f t="shared" si="7"/>
        <v>1</v>
      </c>
      <c r="H35" s="40">
        <f t="shared" si="8"/>
        <v>33</v>
      </c>
      <c r="I35" s="47"/>
      <c r="J35" s="30">
        <f t="shared" si="9"/>
        <v>0</v>
      </c>
      <c r="K35" s="30">
        <f t="shared" si="10"/>
        <v>33</v>
      </c>
      <c r="L35" s="30">
        <f t="shared" si="11"/>
        <v>0</v>
      </c>
      <c r="M35" s="30"/>
      <c r="N35" s="30"/>
    </row>
    <row r="36" spans="1:14" ht="25.5">
      <c r="A36" s="37" t="s">
        <v>98</v>
      </c>
      <c r="B36" s="28" t="s">
        <v>127</v>
      </c>
      <c r="C36" s="28" t="s">
        <v>83</v>
      </c>
      <c r="D36" s="28">
        <v>0</v>
      </c>
      <c r="E36" s="28">
        <v>0</v>
      </c>
      <c r="F36" s="38">
        <f t="shared" si="6"/>
        <v>0</v>
      </c>
      <c r="G36" s="39">
        <f t="shared" si="7"/>
        <v>1</v>
      </c>
      <c r="H36" s="40">
        <f t="shared" si="8"/>
        <v>34</v>
      </c>
      <c r="I36" s="47"/>
      <c r="J36" s="30">
        <f t="shared" si="9"/>
        <v>0</v>
      </c>
      <c r="K36" s="30">
        <f t="shared" si="10"/>
        <v>34</v>
      </c>
      <c r="L36" s="30">
        <f t="shared" si="11"/>
        <v>0</v>
      </c>
      <c r="M36" s="30"/>
      <c r="N36" s="30"/>
    </row>
    <row r="37" spans="1:14" ht="25.5">
      <c r="A37" s="37" t="s">
        <v>99</v>
      </c>
      <c r="B37" s="28" t="s">
        <v>128</v>
      </c>
      <c r="C37" s="28" t="s">
        <v>84</v>
      </c>
      <c r="D37" s="28">
        <v>0</v>
      </c>
      <c r="E37" s="28">
        <v>0</v>
      </c>
      <c r="F37" s="38">
        <f t="shared" si="6"/>
        <v>0</v>
      </c>
      <c r="G37" s="39">
        <f t="shared" si="7"/>
        <v>1</v>
      </c>
      <c r="H37" s="40">
        <f t="shared" si="8"/>
        <v>35</v>
      </c>
      <c r="I37" s="47"/>
      <c r="J37" s="30">
        <f t="shared" si="9"/>
        <v>0</v>
      </c>
      <c r="K37" s="30">
        <f t="shared" si="10"/>
        <v>35</v>
      </c>
      <c r="L37" s="30">
        <f t="shared" si="11"/>
        <v>0</v>
      </c>
      <c r="M37" s="30"/>
      <c r="N37" s="30"/>
    </row>
    <row r="38" spans="1:14" ht="25.5">
      <c r="A38" s="37" t="s">
        <v>100</v>
      </c>
      <c r="B38" s="28" t="s">
        <v>326</v>
      </c>
      <c r="C38" s="28" t="s">
        <v>85</v>
      </c>
      <c r="D38" s="28">
        <v>0</v>
      </c>
      <c r="E38" s="28">
        <v>0</v>
      </c>
      <c r="F38" s="38">
        <f t="shared" si="6"/>
        <v>0</v>
      </c>
      <c r="G38" s="39">
        <f t="shared" si="7"/>
        <v>1</v>
      </c>
      <c r="H38" s="40">
        <f t="shared" si="8"/>
        <v>36</v>
      </c>
      <c r="I38" s="47"/>
      <c r="J38" s="30">
        <f t="shared" si="9"/>
        <v>0</v>
      </c>
      <c r="K38" s="30">
        <f t="shared" si="10"/>
        <v>36</v>
      </c>
      <c r="L38" s="30">
        <f t="shared" si="11"/>
        <v>0</v>
      </c>
      <c r="M38" s="30"/>
      <c r="N38" s="30"/>
    </row>
    <row r="39" spans="1:14" ht="25.5">
      <c r="A39" s="37" t="s">
        <v>101</v>
      </c>
      <c r="B39" s="28" t="s">
        <v>129</v>
      </c>
      <c r="C39" s="28" t="s">
        <v>131</v>
      </c>
      <c r="D39" s="28">
        <v>0</v>
      </c>
      <c r="E39" s="28">
        <v>0</v>
      </c>
      <c r="F39" s="38">
        <f t="shared" si="6"/>
        <v>0</v>
      </c>
      <c r="G39" s="39">
        <f t="shared" si="7"/>
        <v>1</v>
      </c>
      <c r="H39" s="40">
        <f t="shared" si="8"/>
        <v>37</v>
      </c>
      <c r="I39" s="47"/>
      <c r="J39" s="30">
        <f t="shared" si="9"/>
        <v>0</v>
      </c>
      <c r="K39" s="30">
        <f t="shared" si="10"/>
        <v>37</v>
      </c>
      <c r="L39" s="30">
        <f t="shared" si="11"/>
        <v>0</v>
      </c>
      <c r="M39" s="30"/>
      <c r="N39" s="30"/>
    </row>
    <row r="40" spans="1:14" ht="25.5">
      <c r="A40" s="37" t="s">
        <v>145</v>
      </c>
      <c r="B40" s="28" t="s">
        <v>139</v>
      </c>
      <c r="C40" s="28" t="s">
        <v>130</v>
      </c>
      <c r="D40" s="28">
        <v>0</v>
      </c>
      <c r="E40" s="28">
        <v>0</v>
      </c>
      <c r="F40" s="38">
        <f t="shared" si="6"/>
        <v>0</v>
      </c>
      <c r="G40" s="39">
        <f t="shared" si="7"/>
        <v>1</v>
      </c>
      <c r="H40" s="40">
        <f t="shared" si="8"/>
        <v>38</v>
      </c>
      <c r="I40" s="47"/>
      <c r="J40" s="30">
        <f t="shared" si="9"/>
        <v>0</v>
      </c>
      <c r="K40" s="30">
        <f t="shared" si="10"/>
        <v>38</v>
      </c>
      <c r="L40" s="30">
        <f t="shared" si="11"/>
        <v>0</v>
      </c>
      <c r="M40" s="30"/>
      <c r="N40" s="30"/>
    </row>
    <row r="41" spans="1:14" ht="25.5">
      <c r="A41" s="37" t="s">
        <v>146</v>
      </c>
      <c r="B41" s="28" t="s">
        <v>14</v>
      </c>
      <c r="C41" s="28" t="s">
        <v>132</v>
      </c>
      <c r="D41" s="28">
        <v>0</v>
      </c>
      <c r="E41" s="28">
        <v>0</v>
      </c>
      <c r="F41" s="38">
        <f t="shared" si="6"/>
        <v>0</v>
      </c>
      <c r="G41" s="39">
        <f t="shared" si="7"/>
        <v>1</v>
      </c>
      <c r="H41" s="40">
        <f t="shared" si="8"/>
        <v>39</v>
      </c>
      <c r="I41" s="47"/>
      <c r="J41" s="30">
        <f t="shared" si="9"/>
        <v>0</v>
      </c>
      <c r="K41" s="30">
        <f t="shared" si="10"/>
        <v>39</v>
      </c>
      <c r="L41" s="30">
        <f t="shared" si="11"/>
        <v>0</v>
      </c>
      <c r="M41" s="30"/>
      <c r="N41" s="30"/>
    </row>
    <row r="42" spans="1:14" ht="25.5">
      <c r="A42" s="37" t="s">
        <v>147</v>
      </c>
      <c r="B42" s="28" t="s">
        <v>140</v>
      </c>
      <c r="C42" s="28" t="s">
        <v>133</v>
      </c>
      <c r="D42" s="28">
        <v>0</v>
      </c>
      <c r="E42" s="28">
        <v>0</v>
      </c>
      <c r="F42" s="38">
        <f t="shared" si="6"/>
        <v>0</v>
      </c>
      <c r="G42" s="39">
        <f t="shared" si="7"/>
        <v>1</v>
      </c>
      <c r="H42" s="40">
        <f t="shared" si="8"/>
        <v>40</v>
      </c>
      <c r="I42" s="47"/>
      <c r="J42" s="30">
        <f t="shared" si="9"/>
        <v>0</v>
      </c>
      <c r="K42" s="30">
        <f t="shared" si="10"/>
        <v>40</v>
      </c>
      <c r="L42" s="30">
        <f t="shared" si="11"/>
        <v>0</v>
      </c>
      <c r="M42" s="30"/>
      <c r="N42" s="30"/>
    </row>
    <row r="43" spans="1:14" ht="25.5">
      <c r="A43" s="37" t="s">
        <v>148</v>
      </c>
      <c r="B43" s="28" t="s">
        <v>141</v>
      </c>
      <c r="C43" s="28" t="s">
        <v>134</v>
      </c>
      <c r="D43" s="28">
        <v>0</v>
      </c>
      <c r="E43" s="28">
        <v>0</v>
      </c>
      <c r="F43" s="38">
        <f t="shared" si="6"/>
        <v>0</v>
      </c>
      <c r="G43" s="39">
        <f t="shared" si="7"/>
        <v>1</v>
      </c>
      <c r="H43" s="40">
        <f t="shared" si="8"/>
        <v>41</v>
      </c>
      <c r="I43" s="47"/>
      <c r="J43" s="30">
        <f t="shared" si="9"/>
        <v>0</v>
      </c>
      <c r="K43" s="30">
        <f t="shared" si="10"/>
        <v>41</v>
      </c>
      <c r="L43" s="30">
        <f t="shared" si="11"/>
        <v>0</v>
      </c>
      <c r="M43" s="30"/>
      <c r="N43" s="30"/>
    </row>
    <row r="44" spans="1:14" ht="25.5">
      <c r="A44" s="37" t="s">
        <v>149</v>
      </c>
      <c r="B44" s="28" t="s">
        <v>142</v>
      </c>
      <c r="C44" s="28" t="s">
        <v>135</v>
      </c>
      <c r="D44" s="28">
        <v>0</v>
      </c>
      <c r="E44" s="28">
        <v>0</v>
      </c>
      <c r="F44" s="38">
        <f t="shared" si="6"/>
        <v>0</v>
      </c>
      <c r="G44" s="39">
        <f t="shared" si="7"/>
        <v>1</v>
      </c>
      <c r="H44" s="40">
        <f t="shared" si="8"/>
        <v>42</v>
      </c>
      <c r="I44" s="47"/>
      <c r="J44" s="30">
        <f t="shared" si="9"/>
        <v>0</v>
      </c>
      <c r="K44" s="30">
        <f t="shared" si="10"/>
        <v>42</v>
      </c>
      <c r="L44" s="30">
        <f t="shared" si="11"/>
        <v>0</v>
      </c>
      <c r="M44" s="30"/>
      <c r="N44" s="30"/>
    </row>
    <row r="45" spans="1:14" ht="25.5">
      <c r="A45" s="37" t="s">
        <v>150</v>
      </c>
      <c r="B45" s="28" t="s">
        <v>143</v>
      </c>
      <c r="C45" s="28" t="s">
        <v>137</v>
      </c>
      <c r="D45" s="28">
        <v>0</v>
      </c>
      <c r="E45" s="28">
        <v>0</v>
      </c>
      <c r="F45" s="38">
        <f t="shared" si="6"/>
        <v>0</v>
      </c>
      <c r="G45" s="39">
        <f t="shared" si="7"/>
        <v>1</v>
      </c>
      <c r="H45" s="40">
        <f t="shared" si="8"/>
        <v>43</v>
      </c>
      <c r="I45" s="47"/>
      <c r="J45" s="30">
        <f t="shared" si="9"/>
        <v>0</v>
      </c>
      <c r="K45" s="30">
        <f t="shared" si="10"/>
        <v>43</v>
      </c>
      <c r="L45" s="30">
        <f t="shared" si="11"/>
        <v>0</v>
      </c>
      <c r="M45" s="30"/>
      <c r="N45" s="30"/>
    </row>
    <row r="46" spans="1:14" ht="25.5">
      <c r="A46" s="37" t="s">
        <v>151</v>
      </c>
      <c r="B46" s="28" t="s">
        <v>144</v>
      </c>
      <c r="C46" s="28" t="s">
        <v>138</v>
      </c>
      <c r="D46" s="28">
        <v>0</v>
      </c>
      <c r="E46" s="28">
        <v>0</v>
      </c>
      <c r="F46" s="38">
        <f t="shared" si="6"/>
        <v>0</v>
      </c>
      <c r="G46" s="39">
        <f t="shared" si="7"/>
        <v>1</v>
      </c>
      <c r="H46" s="40">
        <f t="shared" si="8"/>
        <v>44</v>
      </c>
      <c r="I46" s="47"/>
      <c r="J46" s="30">
        <f t="shared" si="9"/>
        <v>0</v>
      </c>
      <c r="K46" s="30">
        <f t="shared" si="10"/>
        <v>44</v>
      </c>
      <c r="L46" s="30">
        <f t="shared" si="11"/>
        <v>0</v>
      </c>
      <c r="M46" s="30"/>
      <c r="N46" s="30"/>
    </row>
    <row r="47" spans="1:14" ht="25.5">
      <c r="A47" s="37" t="s">
        <v>152</v>
      </c>
      <c r="B47" s="28" t="s">
        <v>27</v>
      </c>
      <c r="C47" s="28" t="s">
        <v>136</v>
      </c>
      <c r="D47" s="28">
        <v>0</v>
      </c>
      <c r="E47" s="28">
        <v>0</v>
      </c>
      <c r="F47" s="38">
        <f t="shared" si="6"/>
        <v>0</v>
      </c>
      <c r="G47" s="39">
        <f t="shared" si="7"/>
        <v>1</v>
      </c>
      <c r="H47" s="40">
        <f t="shared" si="8"/>
        <v>45</v>
      </c>
      <c r="I47" s="47"/>
      <c r="J47" s="30">
        <f t="shared" si="9"/>
        <v>0</v>
      </c>
      <c r="K47" s="30">
        <f t="shared" si="10"/>
        <v>45</v>
      </c>
      <c r="L47" s="30">
        <f t="shared" si="11"/>
        <v>0</v>
      </c>
      <c r="M47" s="30"/>
      <c r="N47" s="30"/>
    </row>
    <row r="48" spans="1:14" ht="25.5">
      <c r="A48" s="37" t="s">
        <v>213</v>
      </c>
      <c r="B48" s="28" t="s">
        <v>272</v>
      </c>
      <c r="C48" s="28" t="s">
        <v>154</v>
      </c>
      <c r="D48" s="28">
        <v>0</v>
      </c>
      <c r="E48" s="28">
        <v>0</v>
      </c>
      <c r="F48" s="38">
        <f t="shared" si="6"/>
        <v>0</v>
      </c>
      <c r="G48" s="39">
        <f t="shared" si="7"/>
        <v>1</v>
      </c>
      <c r="H48" s="40">
        <f t="shared" si="8"/>
        <v>46</v>
      </c>
      <c r="I48" s="47"/>
      <c r="J48" s="30">
        <f t="shared" si="9"/>
        <v>0</v>
      </c>
      <c r="K48" s="30">
        <f t="shared" si="10"/>
        <v>46</v>
      </c>
      <c r="L48" s="30">
        <f t="shared" si="11"/>
        <v>0</v>
      </c>
      <c r="M48" s="30"/>
      <c r="N48" s="30"/>
    </row>
    <row r="49" spans="1:14" ht="25.5">
      <c r="A49" s="37" t="s">
        <v>214</v>
      </c>
      <c r="B49" s="28" t="s">
        <v>273</v>
      </c>
      <c r="C49" s="28" t="s">
        <v>155</v>
      </c>
      <c r="D49" s="28">
        <v>0</v>
      </c>
      <c r="E49" s="28">
        <v>0</v>
      </c>
      <c r="F49" s="38">
        <f t="shared" si="6"/>
        <v>0</v>
      </c>
      <c r="G49" s="39">
        <f t="shared" si="7"/>
        <v>1</v>
      </c>
      <c r="H49" s="40">
        <f t="shared" si="8"/>
        <v>47</v>
      </c>
      <c r="I49" s="47"/>
      <c r="J49" s="30">
        <f t="shared" si="9"/>
        <v>0</v>
      </c>
      <c r="K49" s="30">
        <f t="shared" si="10"/>
        <v>47</v>
      </c>
      <c r="L49" s="30">
        <f t="shared" si="11"/>
        <v>0</v>
      </c>
      <c r="M49" s="30"/>
      <c r="N49" s="30"/>
    </row>
    <row r="50" spans="1:14" ht="25.5">
      <c r="A50" s="37" t="s">
        <v>215</v>
      </c>
      <c r="B50" s="28" t="s">
        <v>274</v>
      </c>
      <c r="C50" s="28" t="s">
        <v>156</v>
      </c>
      <c r="D50" s="28">
        <v>0</v>
      </c>
      <c r="E50" s="28">
        <v>0</v>
      </c>
      <c r="F50" s="38">
        <f t="shared" si="6"/>
        <v>0</v>
      </c>
      <c r="G50" s="39">
        <f t="shared" si="7"/>
        <v>1</v>
      </c>
      <c r="H50" s="40">
        <f t="shared" si="8"/>
        <v>48</v>
      </c>
      <c r="I50" s="47"/>
      <c r="J50" s="30">
        <f t="shared" si="9"/>
        <v>0</v>
      </c>
      <c r="K50" s="30">
        <f t="shared" si="10"/>
        <v>48</v>
      </c>
      <c r="L50" s="30">
        <f t="shared" si="11"/>
        <v>0</v>
      </c>
      <c r="M50" s="30"/>
      <c r="N50" s="30"/>
    </row>
    <row r="51" spans="1:14" ht="25.5">
      <c r="A51" s="37" t="s">
        <v>216</v>
      </c>
      <c r="B51" s="28" t="s">
        <v>275</v>
      </c>
      <c r="C51" s="28" t="s">
        <v>157</v>
      </c>
      <c r="D51" s="28">
        <v>0</v>
      </c>
      <c r="E51" s="28">
        <v>0</v>
      </c>
      <c r="F51" s="38">
        <f t="shared" si="6"/>
        <v>0</v>
      </c>
      <c r="G51" s="39">
        <f t="shared" si="7"/>
        <v>1</v>
      </c>
      <c r="H51" s="40">
        <f t="shared" si="8"/>
        <v>49</v>
      </c>
      <c r="I51" s="47"/>
      <c r="J51" s="30">
        <f t="shared" si="9"/>
        <v>0</v>
      </c>
      <c r="K51" s="30">
        <f t="shared" si="10"/>
        <v>49</v>
      </c>
      <c r="L51" s="30">
        <f t="shared" si="11"/>
        <v>0</v>
      </c>
      <c r="M51" s="30"/>
      <c r="N51" s="30"/>
    </row>
    <row r="52" spans="1:14" ht="25.5">
      <c r="A52" s="37" t="s">
        <v>217</v>
      </c>
      <c r="B52" s="28" t="s">
        <v>276</v>
      </c>
      <c r="C52" s="28" t="s">
        <v>158</v>
      </c>
      <c r="D52" s="28">
        <v>0</v>
      </c>
      <c r="E52" s="28">
        <v>0</v>
      </c>
      <c r="F52" s="38">
        <f t="shared" si="6"/>
        <v>0</v>
      </c>
      <c r="G52" s="39">
        <f t="shared" si="7"/>
        <v>1</v>
      </c>
      <c r="H52" s="40">
        <f t="shared" si="8"/>
        <v>50</v>
      </c>
      <c r="I52" s="47"/>
      <c r="J52" s="30">
        <f t="shared" si="9"/>
        <v>0</v>
      </c>
      <c r="K52" s="30">
        <f t="shared" si="10"/>
        <v>50</v>
      </c>
      <c r="L52" s="30">
        <f t="shared" si="11"/>
        <v>0</v>
      </c>
      <c r="M52" s="30"/>
      <c r="N52" s="30"/>
    </row>
    <row r="53" spans="1:14" ht="25.5">
      <c r="A53" s="37" t="s">
        <v>218</v>
      </c>
      <c r="B53" s="28" t="s">
        <v>277</v>
      </c>
      <c r="C53" s="28" t="s">
        <v>159</v>
      </c>
      <c r="D53" s="28">
        <v>0</v>
      </c>
      <c r="E53" s="28">
        <v>0</v>
      </c>
      <c r="F53" s="38">
        <f t="shared" si="6"/>
        <v>0</v>
      </c>
      <c r="G53" s="39">
        <f t="shared" si="7"/>
        <v>1</v>
      </c>
      <c r="H53" s="40">
        <f t="shared" si="8"/>
        <v>51</v>
      </c>
      <c r="I53" s="47"/>
      <c r="J53" s="30">
        <f t="shared" si="9"/>
        <v>0</v>
      </c>
      <c r="K53" s="30">
        <f t="shared" si="10"/>
        <v>51</v>
      </c>
      <c r="L53" s="30">
        <f t="shared" si="11"/>
        <v>0</v>
      </c>
      <c r="M53" s="30"/>
      <c r="N53" s="30"/>
    </row>
    <row r="54" spans="1:14" ht="25.5">
      <c r="A54" s="37" t="s">
        <v>219</v>
      </c>
      <c r="B54" s="28" t="s">
        <v>0</v>
      </c>
      <c r="C54" s="28" t="s">
        <v>160</v>
      </c>
      <c r="D54" s="28">
        <v>0</v>
      </c>
      <c r="E54" s="28">
        <v>0</v>
      </c>
      <c r="F54" s="38">
        <f t="shared" si="6"/>
        <v>0</v>
      </c>
      <c r="G54" s="39">
        <f t="shared" si="7"/>
        <v>1</v>
      </c>
      <c r="H54" s="40">
        <f t="shared" si="8"/>
        <v>52</v>
      </c>
      <c r="I54" s="47"/>
      <c r="J54" s="30">
        <f t="shared" si="9"/>
        <v>0</v>
      </c>
      <c r="K54" s="30">
        <f t="shared" si="10"/>
        <v>52</v>
      </c>
      <c r="L54" s="30">
        <f t="shared" si="11"/>
        <v>0</v>
      </c>
      <c r="M54" s="30"/>
      <c r="N54" s="30"/>
    </row>
    <row r="55" spans="1:14" ht="25.5">
      <c r="A55" s="37" t="s">
        <v>220</v>
      </c>
      <c r="B55" s="28" t="s">
        <v>278</v>
      </c>
      <c r="C55" s="28" t="s">
        <v>161</v>
      </c>
      <c r="D55" s="28">
        <v>0</v>
      </c>
      <c r="E55" s="28">
        <v>0</v>
      </c>
      <c r="F55" s="38">
        <f t="shared" si="6"/>
        <v>0</v>
      </c>
      <c r="G55" s="39">
        <f t="shared" si="7"/>
        <v>1</v>
      </c>
      <c r="H55" s="40">
        <f t="shared" si="8"/>
        <v>53</v>
      </c>
      <c r="I55" s="47"/>
      <c r="J55" s="30">
        <f t="shared" si="9"/>
        <v>0</v>
      </c>
      <c r="K55" s="30">
        <f t="shared" si="10"/>
        <v>53</v>
      </c>
      <c r="L55" s="30">
        <f t="shared" si="11"/>
        <v>0</v>
      </c>
      <c r="M55" s="30"/>
      <c r="N55" s="30"/>
    </row>
    <row r="56" spans="1:14" ht="25.5">
      <c r="A56" s="37" t="s">
        <v>221</v>
      </c>
      <c r="B56" s="28" t="s">
        <v>24</v>
      </c>
      <c r="C56" s="28" t="s">
        <v>328</v>
      </c>
      <c r="D56" s="28">
        <v>0</v>
      </c>
      <c r="E56" s="28">
        <v>0</v>
      </c>
      <c r="F56" s="38">
        <f t="shared" si="6"/>
        <v>0</v>
      </c>
      <c r="G56" s="39">
        <f t="shared" si="7"/>
        <v>1</v>
      </c>
      <c r="H56" s="40">
        <f t="shared" si="8"/>
        <v>54</v>
      </c>
      <c r="I56" s="47"/>
      <c r="J56" s="30">
        <f t="shared" si="9"/>
        <v>0</v>
      </c>
      <c r="K56" s="30">
        <f t="shared" si="10"/>
        <v>54</v>
      </c>
      <c r="L56" s="30">
        <f t="shared" si="11"/>
        <v>0</v>
      </c>
      <c r="M56" s="30"/>
      <c r="N56" s="30"/>
    </row>
    <row r="57" spans="1:14" ht="25.5">
      <c r="A57" s="37" t="s">
        <v>222</v>
      </c>
      <c r="B57" s="28" t="s">
        <v>279</v>
      </c>
      <c r="C57" s="28" t="s">
        <v>162</v>
      </c>
      <c r="D57" s="28">
        <v>0</v>
      </c>
      <c r="E57" s="28">
        <v>0</v>
      </c>
      <c r="F57" s="38">
        <f t="shared" si="6"/>
        <v>0</v>
      </c>
      <c r="G57" s="39">
        <f t="shared" si="7"/>
        <v>1</v>
      </c>
      <c r="H57" s="40">
        <f t="shared" si="8"/>
        <v>55</v>
      </c>
      <c r="I57" s="47"/>
      <c r="J57" s="30">
        <f t="shared" si="9"/>
        <v>0</v>
      </c>
      <c r="K57" s="30">
        <f t="shared" si="10"/>
        <v>55</v>
      </c>
      <c r="L57" s="30">
        <f t="shared" si="11"/>
        <v>0</v>
      </c>
      <c r="M57" s="30"/>
      <c r="N57" s="30"/>
    </row>
    <row r="58" spans="1:14" ht="25.5">
      <c r="A58" s="37" t="s">
        <v>223</v>
      </c>
      <c r="B58" s="28" t="s">
        <v>280</v>
      </c>
      <c r="C58" s="28" t="s">
        <v>163</v>
      </c>
      <c r="D58" s="28">
        <v>0</v>
      </c>
      <c r="E58" s="28">
        <v>0</v>
      </c>
      <c r="F58" s="38">
        <f t="shared" si="6"/>
        <v>0</v>
      </c>
      <c r="G58" s="39">
        <f t="shared" si="7"/>
        <v>1</v>
      </c>
      <c r="H58" s="40">
        <f t="shared" si="8"/>
        <v>56</v>
      </c>
      <c r="I58" s="47"/>
      <c r="J58" s="30">
        <f t="shared" si="9"/>
        <v>0</v>
      </c>
      <c r="K58" s="30">
        <f t="shared" si="10"/>
        <v>56</v>
      </c>
      <c r="L58" s="30">
        <f t="shared" si="11"/>
        <v>0</v>
      </c>
      <c r="M58" s="30"/>
      <c r="N58" s="30"/>
    </row>
    <row r="59" spans="1:14" ht="25.5">
      <c r="A59" s="37" t="s">
        <v>224</v>
      </c>
      <c r="B59" s="28" t="s">
        <v>281</v>
      </c>
      <c r="C59" s="28" t="s">
        <v>164</v>
      </c>
      <c r="D59" s="28">
        <v>0</v>
      </c>
      <c r="E59" s="28">
        <v>0</v>
      </c>
      <c r="F59" s="38">
        <f t="shared" si="6"/>
        <v>0</v>
      </c>
      <c r="G59" s="39">
        <f t="shared" si="7"/>
        <v>1</v>
      </c>
      <c r="H59" s="40">
        <f t="shared" si="8"/>
        <v>57</v>
      </c>
      <c r="I59" s="47"/>
      <c r="J59" s="30">
        <f t="shared" si="9"/>
        <v>0</v>
      </c>
      <c r="K59" s="30">
        <f t="shared" si="10"/>
        <v>57</v>
      </c>
      <c r="L59" s="30">
        <f t="shared" si="11"/>
        <v>0</v>
      </c>
      <c r="M59" s="30"/>
      <c r="N59" s="30"/>
    </row>
    <row r="60" spans="1:14" ht="25.5">
      <c r="A60" s="37" t="s">
        <v>225</v>
      </c>
      <c r="B60" s="28" t="s">
        <v>282</v>
      </c>
      <c r="C60" s="28" t="s">
        <v>165</v>
      </c>
      <c r="D60" s="28">
        <v>0</v>
      </c>
      <c r="E60" s="28">
        <v>0</v>
      </c>
      <c r="F60" s="38">
        <f t="shared" si="6"/>
        <v>0</v>
      </c>
      <c r="G60" s="39">
        <f t="shared" si="7"/>
        <v>1</v>
      </c>
      <c r="H60" s="40">
        <f t="shared" si="8"/>
        <v>58</v>
      </c>
      <c r="I60" s="47"/>
      <c r="J60" s="30">
        <f t="shared" si="9"/>
        <v>0</v>
      </c>
      <c r="K60" s="30">
        <f t="shared" si="10"/>
        <v>58</v>
      </c>
      <c r="L60" s="30">
        <f t="shared" si="11"/>
        <v>0</v>
      </c>
      <c r="M60" s="30"/>
      <c r="N60" s="30"/>
    </row>
    <row r="61" spans="1:14" ht="25.5">
      <c r="A61" s="37" t="s">
        <v>226</v>
      </c>
      <c r="B61" s="28" t="s">
        <v>283</v>
      </c>
      <c r="C61" s="28" t="s">
        <v>166</v>
      </c>
      <c r="D61" s="28">
        <v>0</v>
      </c>
      <c r="E61" s="28">
        <v>0</v>
      </c>
      <c r="F61" s="38">
        <f t="shared" si="6"/>
        <v>0</v>
      </c>
      <c r="G61" s="39">
        <f t="shared" si="7"/>
        <v>1</v>
      </c>
      <c r="H61" s="40">
        <f t="shared" si="8"/>
        <v>59</v>
      </c>
      <c r="I61" s="47"/>
      <c r="J61" s="30">
        <f t="shared" si="9"/>
        <v>0</v>
      </c>
      <c r="K61" s="30">
        <f t="shared" si="10"/>
        <v>59</v>
      </c>
      <c r="L61" s="30">
        <f t="shared" si="11"/>
        <v>0</v>
      </c>
      <c r="M61" s="30"/>
      <c r="N61" s="30"/>
    </row>
    <row r="62" spans="1:14" ht="25.5">
      <c r="A62" s="37" t="s">
        <v>227</v>
      </c>
      <c r="B62" s="28" t="s">
        <v>284</v>
      </c>
      <c r="C62" s="28" t="s">
        <v>167</v>
      </c>
      <c r="D62" s="28">
        <v>0</v>
      </c>
      <c r="E62" s="28">
        <v>0</v>
      </c>
      <c r="F62" s="38">
        <f t="shared" si="6"/>
        <v>0</v>
      </c>
      <c r="G62" s="39">
        <f t="shared" si="7"/>
        <v>1</v>
      </c>
      <c r="H62" s="40">
        <f t="shared" si="8"/>
        <v>60</v>
      </c>
      <c r="I62" s="47"/>
      <c r="J62" s="30">
        <f t="shared" si="9"/>
        <v>0</v>
      </c>
      <c r="K62" s="30">
        <f t="shared" si="10"/>
        <v>60</v>
      </c>
      <c r="L62" s="30">
        <f t="shared" si="11"/>
        <v>0</v>
      </c>
      <c r="M62" s="30"/>
      <c r="N62" s="30"/>
    </row>
    <row r="63" spans="1:14" ht="25.5">
      <c r="A63" s="37" t="s">
        <v>228</v>
      </c>
      <c r="B63" s="28" t="s">
        <v>20</v>
      </c>
      <c r="C63" s="28" t="s">
        <v>168</v>
      </c>
      <c r="D63" s="28">
        <v>0</v>
      </c>
      <c r="E63" s="28">
        <v>0</v>
      </c>
      <c r="F63" s="38">
        <f t="shared" si="6"/>
        <v>0</v>
      </c>
      <c r="G63" s="39">
        <f t="shared" si="7"/>
        <v>1</v>
      </c>
      <c r="H63" s="40">
        <f t="shared" si="8"/>
        <v>61</v>
      </c>
      <c r="I63" s="47"/>
      <c r="J63" s="30">
        <f t="shared" si="9"/>
        <v>0</v>
      </c>
      <c r="K63" s="30">
        <f t="shared" si="10"/>
        <v>61</v>
      </c>
      <c r="L63" s="30">
        <f t="shared" si="11"/>
        <v>0</v>
      </c>
      <c r="M63" s="30"/>
      <c r="N63" s="30"/>
    </row>
    <row r="64" spans="1:14" ht="25.5">
      <c r="A64" s="37" t="s">
        <v>229</v>
      </c>
      <c r="B64" s="28" t="s">
        <v>16</v>
      </c>
      <c r="C64" s="28" t="s">
        <v>169</v>
      </c>
      <c r="D64" s="28">
        <v>0</v>
      </c>
      <c r="E64" s="28">
        <v>0</v>
      </c>
      <c r="F64" s="38">
        <f t="shared" si="6"/>
        <v>0</v>
      </c>
      <c r="G64" s="39">
        <f t="shared" si="7"/>
        <v>1</v>
      </c>
      <c r="H64" s="40">
        <f t="shared" si="8"/>
        <v>62</v>
      </c>
      <c r="I64" s="47"/>
      <c r="J64" s="30">
        <f t="shared" si="9"/>
        <v>0</v>
      </c>
      <c r="K64" s="30">
        <f t="shared" si="10"/>
        <v>62</v>
      </c>
      <c r="L64" s="30">
        <f t="shared" si="11"/>
        <v>0</v>
      </c>
      <c r="M64" s="30"/>
      <c r="N64" s="30"/>
    </row>
    <row r="65" spans="1:14" ht="25.5">
      <c r="A65" s="37" t="s">
        <v>230</v>
      </c>
      <c r="B65" s="28" t="s">
        <v>285</v>
      </c>
      <c r="C65" s="28" t="s">
        <v>170</v>
      </c>
      <c r="D65" s="28">
        <v>0</v>
      </c>
      <c r="E65" s="28">
        <v>0</v>
      </c>
      <c r="F65" s="38">
        <f t="shared" si="6"/>
        <v>0</v>
      </c>
      <c r="G65" s="39">
        <f t="shared" si="7"/>
        <v>1</v>
      </c>
      <c r="H65" s="40">
        <f t="shared" si="8"/>
        <v>63</v>
      </c>
      <c r="I65" s="47"/>
      <c r="J65" s="30">
        <f t="shared" si="9"/>
        <v>0</v>
      </c>
      <c r="K65" s="30">
        <f t="shared" si="10"/>
        <v>63</v>
      </c>
      <c r="L65" s="30">
        <f t="shared" si="11"/>
        <v>0</v>
      </c>
      <c r="M65" s="30"/>
      <c r="N65" s="30"/>
    </row>
    <row r="66" spans="1:14" ht="25.5">
      <c r="A66" s="37" t="s">
        <v>231</v>
      </c>
      <c r="B66" s="28" t="s">
        <v>286</v>
      </c>
      <c r="C66" s="28" t="s">
        <v>171</v>
      </c>
      <c r="D66" s="28">
        <v>0</v>
      </c>
      <c r="E66" s="28">
        <v>0</v>
      </c>
      <c r="F66" s="38">
        <f t="shared" si="6"/>
        <v>0</v>
      </c>
      <c r="G66" s="39">
        <f t="shared" si="7"/>
        <v>1</v>
      </c>
      <c r="H66" s="40">
        <f t="shared" si="8"/>
        <v>64</v>
      </c>
      <c r="I66" s="47"/>
      <c r="J66" s="30">
        <f t="shared" si="9"/>
        <v>0</v>
      </c>
      <c r="K66" s="30">
        <f t="shared" si="10"/>
        <v>64</v>
      </c>
      <c r="L66" s="30">
        <f t="shared" si="11"/>
        <v>0</v>
      </c>
      <c r="M66" s="30"/>
      <c r="N66" s="30"/>
    </row>
    <row r="67" spans="1:14" ht="25.5">
      <c r="A67" s="37" t="s">
        <v>232</v>
      </c>
      <c r="B67" s="28" t="s">
        <v>287</v>
      </c>
      <c r="C67" s="28" t="s">
        <v>172</v>
      </c>
      <c r="D67" s="28">
        <v>0</v>
      </c>
      <c r="E67" s="28">
        <v>0</v>
      </c>
      <c r="F67" s="38">
        <f t="shared" si="6"/>
        <v>0</v>
      </c>
      <c r="G67" s="39">
        <f t="shared" si="7"/>
        <v>1</v>
      </c>
      <c r="H67" s="40">
        <f t="shared" si="8"/>
        <v>65</v>
      </c>
      <c r="I67" s="47"/>
      <c r="J67" s="30">
        <f t="shared" si="9"/>
        <v>0</v>
      </c>
      <c r="K67" s="30">
        <f t="shared" si="10"/>
        <v>65</v>
      </c>
      <c r="L67" s="30">
        <f t="shared" si="11"/>
        <v>0</v>
      </c>
      <c r="M67" s="30"/>
      <c r="N67" s="30"/>
    </row>
    <row r="68" spans="1:14" ht="25.5">
      <c r="A68" s="37" t="s">
        <v>233</v>
      </c>
      <c r="B68" s="28" t="s">
        <v>288</v>
      </c>
      <c r="C68" s="28" t="s">
        <v>173</v>
      </c>
      <c r="D68" s="28">
        <v>0</v>
      </c>
      <c r="E68" s="28">
        <v>0</v>
      </c>
      <c r="F68" s="38">
        <f t="shared" si="6"/>
        <v>0</v>
      </c>
      <c r="G68" s="39">
        <f t="shared" si="7"/>
        <v>1</v>
      </c>
      <c r="H68" s="40">
        <f t="shared" si="8"/>
        <v>66</v>
      </c>
      <c r="I68" s="47"/>
      <c r="J68" s="30">
        <f t="shared" si="9"/>
        <v>0</v>
      </c>
      <c r="K68" s="30">
        <f t="shared" si="10"/>
        <v>66</v>
      </c>
      <c r="L68" s="30">
        <f t="shared" si="11"/>
        <v>0</v>
      </c>
      <c r="M68" s="30"/>
      <c r="N68" s="30"/>
    </row>
    <row r="69" spans="1:14" ht="25.5">
      <c r="A69" s="37" t="s">
        <v>234</v>
      </c>
      <c r="B69" s="28" t="s">
        <v>289</v>
      </c>
      <c r="C69" s="28" t="s">
        <v>174</v>
      </c>
      <c r="D69" s="28">
        <v>0</v>
      </c>
      <c r="E69" s="28">
        <v>0</v>
      </c>
      <c r="F69" s="38">
        <f t="shared" si="6"/>
        <v>0</v>
      </c>
      <c r="G69" s="39">
        <f t="shared" si="7"/>
        <v>1</v>
      </c>
      <c r="H69" s="40">
        <f t="shared" si="8"/>
        <v>67</v>
      </c>
      <c r="I69" s="47"/>
      <c r="J69" s="30">
        <f t="shared" si="9"/>
        <v>0</v>
      </c>
      <c r="K69" s="30">
        <f t="shared" si="10"/>
        <v>67</v>
      </c>
      <c r="L69" s="30">
        <f t="shared" si="11"/>
        <v>0</v>
      </c>
      <c r="M69" s="30"/>
      <c r="N69" s="30"/>
    </row>
    <row r="70" spans="1:14" ht="25.5">
      <c r="A70" s="37" t="s">
        <v>235</v>
      </c>
      <c r="B70" s="28" t="s">
        <v>290</v>
      </c>
      <c r="C70" s="28" t="s">
        <v>175</v>
      </c>
      <c r="D70" s="28">
        <v>0</v>
      </c>
      <c r="E70" s="28">
        <v>0</v>
      </c>
      <c r="F70" s="38">
        <f t="shared" si="6"/>
        <v>0</v>
      </c>
      <c r="G70" s="39">
        <f t="shared" si="7"/>
        <v>1</v>
      </c>
      <c r="H70" s="40">
        <f t="shared" si="8"/>
        <v>68</v>
      </c>
      <c r="I70" s="47"/>
      <c r="J70" s="30">
        <f t="shared" si="9"/>
        <v>0</v>
      </c>
      <c r="K70" s="30">
        <f t="shared" si="10"/>
        <v>68</v>
      </c>
      <c r="L70" s="30">
        <f t="shared" si="11"/>
        <v>0</v>
      </c>
      <c r="M70" s="30"/>
      <c r="N70" s="30"/>
    </row>
    <row r="71" spans="1:14" ht="25.5">
      <c r="A71" s="37" t="s">
        <v>236</v>
      </c>
      <c r="B71" s="28" t="s">
        <v>291</v>
      </c>
      <c r="C71" s="28" t="s">
        <v>176</v>
      </c>
      <c r="D71" s="28">
        <v>0</v>
      </c>
      <c r="E71" s="28">
        <v>0</v>
      </c>
      <c r="F71" s="38">
        <f t="shared" si="6"/>
        <v>0</v>
      </c>
      <c r="G71" s="39">
        <f t="shared" si="7"/>
        <v>1</v>
      </c>
      <c r="H71" s="40">
        <f t="shared" si="8"/>
        <v>69</v>
      </c>
      <c r="I71" s="47"/>
      <c r="J71" s="30">
        <f t="shared" si="9"/>
        <v>0</v>
      </c>
      <c r="K71" s="30">
        <f t="shared" si="10"/>
        <v>69</v>
      </c>
      <c r="L71" s="30">
        <f t="shared" si="11"/>
        <v>0</v>
      </c>
      <c r="M71" s="30"/>
      <c r="N71" s="30"/>
    </row>
    <row r="72" spans="1:14" ht="25.5">
      <c r="A72" s="37" t="s">
        <v>237</v>
      </c>
      <c r="B72" s="28" t="s">
        <v>292</v>
      </c>
      <c r="C72" s="28" t="s">
        <v>177</v>
      </c>
      <c r="D72" s="28">
        <v>0</v>
      </c>
      <c r="E72" s="28">
        <v>0</v>
      </c>
      <c r="F72" s="38">
        <f t="shared" si="6"/>
        <v>0</v>
      </c>
      <c r="G72" s="39">
        <f t="shared" si="7"/>
        <v>1</v>
      </c>
      <c r="H72" s="40">
        <f t="shared" si="8"/>
        <v>70</v>
      </c>
      <c r="I72" s="47"/>
      <c r="J72" s="30">
        <f t="shared" si="9"/>
        <v>0</v>
      </c>
      <c r="K72" s="30">
        <f t="shared" si="10"/>
        <v>70</v>
      </c>
      <c r="L72" s="30">
        <f t="shared" si="11"/>
        <v>0</v>
      </c>
      <c r="M72" s="30"/>
      <c r="N72" s="30"/>
    </row>
    <row r="73" spans="1:14" ht="25.5">
      <c r="A73" s="37" t="s">
        <v>238</v>
      </c>
      <c r="B73" s="28" t="s">
        <v>293</v>
      </c>
      <c r="C73" s="28" t="s">
        <v>178</v>
      </c>
      <c r="D73" s="28">
        <v>0</v>
      </c>
      <c r="E73" s="28">
        <v>0</v>
      </c>
      <c r="F73" s="38">
        <f t="shared" si="6"/>
        <v>0</v>
      </c>
      <c r="G73" s="39">
        <f t="shared" si="7"/>
        <v>1</v>
      </c>
      <c r="H73" s="40">
        <f t="shared" si="8"/>
        <v>71</v>
      </c>
      <c r="I73" s="47"/>
      <c r="J73" s="30">
        <f t="shared" si="9"/>
        <v>0</v>
      </c>
      <c r="K73" s="30">
        <f t="shared" si="10"/>
        <v>71</v>
      </c>
      <c r="L73" s="30">
        <f t="shared" si="11"/>
        <v>0</v>
      </c>
      <c r="M73" s="30"/>
      <c r="N73" s="30"/>
    </row>
    <row r="74" spans="1:14" ht="25.5">
      <c r="A74" s="37" t="s">
        <v>239</v>
      </c>
      <c r="B74" s="28" t="s">
        <v>294</v>
      </c>
      <c r="C74" s="28" t="s">
        <v>179</v>
      </c>
      <c r="D74" s="28">
        <v>0</v>
      </c>
      <c r="E74" s="28">
        <v>0</v>
      </c>
      <c r="F74" s="38">
        <f t="shared" si="6"/>
        <v>0</v>
      </c>
      <c r="G74" s="39">
        <f t="shared" si="7"/>
        <v>1</v>
      </c>
      <c r="H74" s="40">
        <f t="shared" si="8"/>
        <v>72</v>
      </c>
      <c r="I74" s="47"/>
      <c r="J74" s="30">
        <f t="shared" si="9"/>
        <v>0</v>
      </c>
      <c r="K74" s="30">
        <f t="shared" si="10"/>
        <v>72</v>
      </c>
      <c r="L74" s="30">
        <f t="shared" si="11"/>
        <v>0</v>
      </c>
      <c r="M74" s="30"/>
      <c r="N74" s="30"/>
    </row>
    <row r="75" spans="1:14" ht="25.5">
      <c r="A75" s="37" t="s">
        <v>242</v>
      </c>
      <c r="B75" s="28" t="s">
        <v>295</v>
      </c>
      <c r="C75" s="28" t="s">
        <v>180</v>
      </c>
      <c r="D75" s="28">
        <v>0</v>
      </c>
      <c r="E75" s="28">
        <v>0</v>
      </c>
      <c r="F75" s="38">
        <f t="shared" si="6"/>
        <v>0</v>
      </c>
      <c r="G75" s="39">
        <f t="shared" si="7"/>
        <v>1</v>
      </c>
      <c r="H75" s="40">
        <f t="shared" si="8"/>
        <v>73</v>
      </c>
      <c r="I75" s="47"/>
      <c r="J75" s="30">
        <f t="shared" si="9"/>
        <v>0</v>
      </c>
      <c r="K75" s="30">
        <f t="shared" si="10"/>
        <v>73</v>
      </c>
      <c r="L75" s="30">
        <f t="shared" si="11"/>
        <v>0</v>
      </c>
      <c r="M75" s="30"/>
      <c r="N75" s="30"/>
    </row>
    <row r="76" spans="1:14" ht="25.5">
      <c r="A76" s="37" t="s">
        <v>241</v>
      </c>
      <c r="B76" s="28" t="s">
        <v>296</v>
      </c>
      <c r="C76" s="28" t="s">
        <v>181</v>
      </c>
      <c r="D76" s="28">
        <v>0</v>
      </c>
      <c r="E76" s="28">
        <v>0</v>
      </c>
      <c r="F76" s="38">
        <f aca="true" t="shared" si="12" ref="F76:F107">IF((D76+E76)&gt;0,D76/(D76+E76),0)</f>
        <v>0</v>
      </c>
      <c r="G76" s="39">
        <f aca="true" t="shared" si="13" ref="G76:G107">IF((F76=0),IF(E76=0,1,1+E76*G$2),IF((F76=1)*((D76/C$2)&gt;G$2),0,1-F76*G$2*D76/D$2))</f>
        <v>1</v>
      </c>
      <c r="H76" s="40">
        <f aca="true" t="shared" si="14" ref="H76:H107">H75+G76</f>
        <v>74</v>
      </c>
      <c r="I76" s="47"/>
      <c r="J76" s="30">
        <f aca="true" t="shared" si="15" ref="J76:J107">1-(D76=0)*(E76=0)</f>
        <v>0</v>
      </c>
      <c r="K76" s="30">
        <f aca="true" t="shared" si="16" ref="K76:K107">K75+1</f>
        <v>74</v>
      </c>
      <c r="L76" s="30">
        <f aca="true" t="shared" si="17" ref="L76:L107">D76-E76</f>
        <v>0</v>
      </c>
      <c r="M76" s="30"/>
      <c r="N76" s="30"/>
    </row>
    <row r="77" spans="1:14" ht="25.5">
      <c r="A77" s="37" t="s">
        <v>240</v>
      </c>
      <c r="B77" s="28" t="s">
        <v>153</v>
      </c>
      <c r="C77" s="28" t="s">
        <v>182</v>
      </c>
      <c r="D77" s="28">
        <v>0</v>
      </c>
      <c r="E77" s="28">
        <v>0</v>
      </c>
      <c r="F77" s="38">
        <f t="shared" si="12"/>
        <v>0</v>
      </c>
      <c r="G77" s="39">
        <f t="shared" si="13"/>
        <v>1</v>
      </c>
      <c r="H77" s="40">
        <f t="shared" si="14"/>
        <v>75</v>
      </c>
      <c r="I77" s="47"/>
      <c r="J77" s="30">
        <f t="shared" si="15"/>
        <v>0</v>
      </c>
      <c r="K77" s="30">
        <f t="shared" si="16"/>
        <v>75</v>
      </c>
      <c r="L77" s="30">
        <f t="shared" si="17"/>
        <v>0</v>
      </c>
      <c r="M77" s="30"/>
      <c r="N77" s="30"/>
    </row>
    <row r="78" spans="1:14" ht="25.5">
      <c r="A78" s="37" t="s">
        <v>243</v>
      </c>
      <c r="B78" s="28" t="s">
        <v>297</v>
      </c>
      <c r="C78" s="28" t="s">
        <v>183</v>
      </c>
      <c r="D78" s="28">
        <v>0</v>
      </c>
      <c r="E78" s="28">
        <v>0</v>
      </c>
      <c r="F78" s="38">
        <f t="shared" si="12"/>
        <v>0</v>
      </c>
      <c r="G78" s="39">
        <f t="shared" si="13"/>
        <v>1</v>
      </c>
      <c r="H78" s="40">
        <f t="shared" si="14"/>
        <v>76</v>
      </c>
      <c r="I78" s="47"/>
      <c r="J78" s="30">
        <f t="shared" si="15"/>
        <v>0</v>
      </c>
      <c r="K78" s="30">
        <f t="shared" si="16"/>
        <v>76</v>
      </c>
      <c r="L78" s="30">
        <f t="shared" si="17"/>
        <v>0</v>
      </c>
      <c r="M78" s="30"/>
      <c r="N78" s="30"/>
    </row>
    <row r="79" spans="1:14" ht="25.5">
      <c r="A79" s="37" t="s">
        <v>244</v>
      </c>
      <c r="B79" s="28" t="s">
        <v>298</v>
      </c>
      <c r="C79" s="28" t="s">
        <v>184</v>
      </c>
      <c r="D79" s="28">
        <v>0</v>
      </c>
      <c r="E79" s="28">
        <v>0</v>
      </c>
      <c r="F79" s="38">
        <f t="shared" si="12"/>
        <v>0</v>
      </c>
      <c r="G79" s="39">
        <f t="shared" si="13"/>
        <v>1</v>
      </c>
      <c r="H79" s="40">
        <f t="shared" si="14"/>
        <v>77</v>
      </c>
      <c r="I79" s="47"/>
      <c r="J79" s="30">
        <f t="shared" si="15"/>
        <v>0</v>
      </c>
      <c r="K79" s="30">
        <f t="shared" si="16"/>
        <v>77</v>
      </c>
      <c r="L79" s="30">
        <f t="shared" si="17"/>
        <v>0</v>
      </c>
      <c r="M79" s="30"/>
      <c r="N79" s="30"/>
    </row>
    <row r="80" spans="1:14" ht="25.5">
      <c r="A80" s="37" t="s">
        <v>245</v>
      </c>
      <c r="B80" s="28" t="s">
        <v>299</v>
      </c>
      <c r="C80" s="28" t="s">
        <v>185</v>
      </c>
      <c r="D80" s="28">
        <v>0</v>
      </c>
      <c r="E80" s="28">
        <v>0</v>
      </c>
      <c r="F80" s="38">
        <f t="shared" si="12"/>
        <v>0</v>
      </c>
      <c r="G80" s="39">
        <f t="shared" si="13"/>
        <v>1</v>
      </c>
      <c r="H80" s="40">
        <f t="shared" si="14"/>
        <v>78</v>
      </c>
      <c r="I80" s="47"/>
      <c r="J80" s="30">
        <f t="shared" si="15"/>
        <v>0</v>
      </c>
      <c r="K80" s="30">
        <f t="shared" si="16"/>
        <v>78</v>
      </c>
      <c r="L80" s="30">
        <f t="shared" si="17"/>
        <v>0</v>
      </c>
      <c r="M80" s="30"/>
      <c r="N80" s="30"/>
    </row>
    <row r="81" spans="1:14" ht="25.5">
      <c r="A81" s="37" t="s">
        <v>246</v>
      </c>
      <c r="B81" s="28" t="s">
        <v>25</v>
      </c>
      <c r="C81" s="28" t="s">
        <v>186</v>
      </c>
      <c r="D81" s="28">
        <v>0</v>
      </c>
      <c r="E81" s="28">
        <v>0</v>
      </c>
      <c r="F81" s="38">
        <f t="shared" si="12"/>
        <v>0</v>
      </c>
      <c r="G81" s="39">
        <f t="shared" si="13"/>
        <v>1</v>
      </c>
      <c r="H81" s="40">
        <f t="shared" si="14"/>
        <v>79</v>
      </c>
      <c r="I81" s="47"/>
      <c r="J81" s="30">
        <f t="shared" si="15"/>
        <v>0</v>
      </c>
      <c r="K81" s="30">
        <f t="shared" si="16"/>
        <v>79</v>
      </c>
      <c r="L81" s="30">
        <f t="shared" si="17"/>
        <v>0</v>
      </c>
      <c r="M81" s="30"/>
      <c r="N81" s="30"/>
    </row>
    <row r="82" spans="1:14" ht="25.5">
      <c r="A82" s="37" t="s">
        <v>247</v>
      </c>
      <c r="B82" s="28" t="s">
        <v>300</v>
      </c>
      <c r="C82" s="28" t="s">
        <v>187</v>
      </c>
      <c r="D82" s="28">
        <v>0</v>
      </c>
      <c r="E82" s="28">
        <v>0</v>
      </c>
      <c r="F82" s="38">
        <f t="shared" si="12"/>
        <v>0</v>
      </c>
      <c r="G82" s="39">
        <f t="shared" si="13"/>
        <v>1</v>
      </c>
      <c r="H82" s="40">
        <f t="shared" si="14"/>
        <v>80</v>
      </c>
      <c r="I82" s="47"/>
      <c r="J82" s="30">
        <f t="shared" si="15"/>
        <v>0</v>
      </c>
      <c r="K82" s="30">
        <f t="shared" si="16"/>
        <v>80</v>
      </c>
      <c r="L82" s="30">
        <f t="shared" si="17"/>
        <v>0</v>
      </c>
      <c r="M82" s="30"/>
      <c r="N82" s="30"/>
    </row>
    <row r="83" spans="1:14" ht="25.5">
      <c r="A83" s="37" t="s">
        <v>248</v>
      </c>
      <c r="B83" s="28" t="s">
        <v>301</v>
      </c>
      <c r="C83" s="28" t="s">
        <v>188</v>
      </c>
      <c r="D83" s="28">
        <v>0</v>
      </c>
      <c r="E83" s="28">
        <v>0</v>
      </c>
      <c r="F83" s="38">
        <f t="shared" si="12"/>
        <v>0</v>
      </c>
      <c r="G83" s="39">
        <f t="shared" si="13"/>
        <v>1</v>
      </c>
      <c r="H83" s="40">
        <f t="shared" si="14"/>
        <v>81</v>
      </c>
      <c r="I83" s="47"/>
      <c r="J83" s="30">
        <f t="shared" si="15"/>
        <v>0</v>
      </c>
      <c r="K83" s="30">
        <f t="shared" si="16"/>
        <v>81</v>
      </c>
      <c r="L83" s="30">
        <f t="shared" si="17"/>
        <v>0</v>
      </c>
      <c r="M83" s="30"/>
      <c r="N83" s="30"/>
    </row>
    <row r="84" spans="1:14" ht="25.5">
      <c r="A84" s="37" t="s">
        <v>249</v>
      </c>
      <c r="B84" s="28" t="s">
        <v>302</v>
      </c>
      <c r="C84" s="28" t="s">
        <v>189</v>
      </c>
      <c r="D84" s="28">
        <v>0</v>
      </c>
      <c r="E84" s="28">
        <v>0</v>
      </c>
      <c r="F84" s="38">
        <f t="shared" si="12"/>
        <v>0</v>
      </c>
      <c r="G84" s="39">
        <f t="shared" si="13"/>
        <v>1</v>
      </c>
      <c r="H84" s="40">
        <f t="shared" si="14"/>
        <v>82</v>
      </c>
      <c r="I84" s="47"/>
      <c r="J84" s="30">
        <f t="shared" si="15"/>
        <v>0</v>
      </c>
      <c r="K84" s="30">
        <f t="shared" si="16"/>
        <v>82</v>
      </c>
      <c r="L84" s="30">
        <f t="shared" si="17"/>
        <v>0</v>
      </c>
      <c r="M84" s="30"/>
      <c r="N84" s="30"/>
    </row>
    <row r="85" spans="1:14" ht="25.5">
      <c r="A85" s="37" t="s">
        <v>250</v>
      </c>
      <c r="B85" s="28" t="s">
        <v>303</v>
      </c>
      <c r="C85" s="28" t="s">
        <v>190</v>
      </c>
      <c r="D85" s="28">
        <v>0</v>
      </c>
      <c r="E85" s="28">
        <v>0</v>
      </c>
      <c r="F85" s="38">
        <f t="shared" si="12"/>
        <v>0</v>
      </c>
      <c r="G85" s="39">
        <f t="shared" si="13"/>
        <v>1</v>
      </c>
      <c r="H85" s="40">
        <f t="shared" si="14"/>
        <v>83</v>
      </c>
      <c r="I85" s="47"/>
      <c r="J85" s="30">
        <f t="shared" si="15"/>
        <v>0</v>
      </c>
      <c r="K85" s="30">
        <f t="shared" si="16"/>
        <v>83</v>
      </c>
      <c r="L85" s="30">
        <f t="shared" si="17"/>
        <v>0</v>
      </c>
      <c r="M85" s="30"/>
      <c r="N85" s="30"/>
    </row>
    <row r="86" spans="1:14" ht="25.5">
      <c r="A86" s="37" t="s">
        <v>251</v>
      </c>
      <c r="B86" s="28" t="s">
        <v>304</v>
      </c>
      <c r="C86" s="28" t="s">
        <v>191</v>
      </c>
      <c r="D86" s="28">
        <v>0</v>
      </c>
      <c r="E86" s="28">
        <v>0</v>
      </c>
      <c r="F86" s="38">
        <f t="shared" si="12"/>
        <v>0</v>
      </c>
      <c r="G86" s="39">
        <f t="shared" si="13"/>
        <v>1</v>
      </c>
      <c r="H86" s="40">
        <f t="shared" si="14"/>
        <v>84</v>
      </c>
      <c r="I86" s="47"/>
      <c r="J86" s="30">
        <f t="shared" si="15"/>
        <v>0</v>
      </c>
      <c r="K86" s="30">
        <f t="shared" si="16"/>
        <v>84</v>
      </c>
      <c r="L86" s="30">
        <f t="shared" si="17"/>
        <v>0</v>
      </c>
      <c r="M86" s="30"/>
      <c r="N86" s="30"/>
    </row>
    <row r="87" spans="1:14" ht="25.5">
      <c r="A87" s="37" t="s">
        <v>252</v>
      </c>
      <c r="B87" s="28" t="s">
        <v>305</v>
      </c>
      <c r="C87" s="28" t="s">
        <v>192</v>
      </c>
      <c r="D87" s="28">
        <v>0</v>
      </c>
      <c r="E87" s="28">
        <v>0</v>
      </c>
      <c r="F87" s="38">
        <f t="shared" si="12"/>
        <v>0</v>
      </c>
      <c r="G87" s="39">
        <f t="shared" si="13"/>
        <v>1</v>
      </c>
      <c r="H87" s="40">
        <f t="shared" si="14"/>
        <v>85</v>
      </c>
      <c r="I87" s="47"/>
      <c r="J87" s="30">
        <f t="shared" si="15"/>
        <v>0</v>
      </c>
      <c r="K87" s="30">
        <f t="shared" si="16"/>
        <v>85</v>
      </c>
      <c r="L87" s="30">
        <f t="shared" si="17"/>
        <v>0</v>
      </c>
      <c r="M87" s="30"/>
      <c r="N87" s="30"/>
    </row>
    <row r="88" spans="1:14" ht="25.5">
      <c r="A88" s="37" t="s">
        <v>253</v>
      </c>
      <c r="B88" s="28" t="s">
        <v>306</v>
      </c>
      <c r="C88" s="28" t="s">
        <v>193</v>
      </c>
      <c r="D88" s="28">
        <v>0</v>
      </c>
      <c r="E88" s="28">
        <v>0</v>
      </c>
      <c r="F88" s="38">
        <f t="shared" si="12"/>
        <v>0</v>
      </c>
      <c r="G88" s="39">
        <f t="shared" si="13"/>
        <v>1</v>
      </c>
      <c r="H88" s="40">
        <f t="shared" si="14"/>
        <v>86</v>
      </c>
      <c r="I88" s="47"/>
      <c r="J88" s="30">
        <f t="shared" si="15"/>
        <v>0</v>
      </c>
      <c r="K88" s="30">
        <f t="shared" si="16"/>
        <v>86</v>
      </c>
      <c r="L88" s="30">
        <f t="shared" si="17"/>
        <v>0</v>
      </c>
      <c r="M88" s="30"/>
      <c r="N88" s="30"/>
    </row>
    <row r="89" spans="1:14" ht="25.5">
      <c r="A89" s="37" t="s">
        <v>254</v>
      </c>
      <c r="B89" s="28" t="s">
        <v>307</v>
      </c>
      <c r="C89" s="28" t="s">
        <v>194</v>
      </c>
      <c r="D89" s="28">
        <v>0</v>
      </c>
      <c r="E89" s="28">
        <v>0</v>
      </c>
      <c r="F89" s="38">
        <f t="shared" si="12"/>
        <v>0</v>
      </c>
      <c r="G89" s="39">
        <f t="shared" si="13"/>
        <v>1</v>
      </c>
      <c r="H89" s="40">
        <f t="shared" si="14"/>
        <v>87</v>
      </c>
      <c r="I89" s="47"/>
      <c r="J89" s="30">
        <f t="shared" si="15"/>
        <v>0</v>
      </c>
      <c r="K89" s="30">
        <f t="shared" si="16"/>
        <v>87</v>
      </c>
      <c r="L89" s="30">
        <f t="shared" si="17"/>
        <v>0</v>
      </c>
      <c r="M89" s="30"/>
      <c r="N89" s="30"/>
    </row>
    <row r="90" spans="1:14" ht="25.5">
      <c r="A90" s="37" t="s">
        <v>255</v>
      </c>
      <c r="B90" s="28" t="s">
        <v>308</v>
      </c>
      <c r="C90" s="28" t="s">
        <v>195</v>
      </c>
      <c r="D90" s="28">
        <v>0</v>
      </c>
      <c r="E90" s="28">
        <v>0</v>
      </c>
      <c r="F90" s="38">
        <f t="shared" si="12"/>
        <v>0</v>
      </c>
      <c r="G90" s="39">
        <f t="shared" si="13"/>
        <v>1</v>
      </c>
      <c r="H90" s="40">
        <f t="shared" si="14"/>
        <v>88</v>
      </c>
      <c r="I90" s="47"/>
      <c r="J90" s="30">
        <f t="shared" si="15"/>
        <v>0</v>
      </c>
      <c r="K90" s="30">
        <f t="shared" si="16"/>
        <v>88</v>
      </c>
      <c r="L90" s="30">
        <f t="shared" si="17"/>
        <v>0</v>
      </c>
      <c r="M90" s="30"/>
      <c r="N90" s="30"/>
    </row>
    <row r="91" spans="1:14" ht="25.5">
      <c r="A91" s="37" t="s">
        <v>256</v>
      </c>
      <c r="B91" s="28" t="s">
        <v>309</v>
      </c>
      <c r="C91" s="28" t="s">
        <v>196</v>
      </c>
      <c r="D91" s="28">
        <v>0</v>
      </c>
      <c r="E91" s="28">
        <v>0</v>
      </c>
      <c r="F91" s="38">
        <f t="shared" si="12"/>
        <v>0</v>
      </c>
      <c r="G91" s="39">
        <f t="shared" si="13"/>
        <v>1</v>
      </c>
      <c r="H91" s="40">
        <f t="shared" si="14"/>
        <v>89</v>
      </c>
      <c r="I91" s="47"/>
      <c r="J91" s="30">
        <f t="shared" si="15"/>
        <v>0</v>
      </c>
      <c r="K91" s="30">
        <f t="shared" si="16"/>
        <v>89</v>
      </c>
      <c r="L91" s="30">
        <f t="shared" si="17"/>
        <v>0</v>
      </c>
      <c r="M91" s="30"/>
      <c r="N91" s="30"/>
    </row>
    <row r="92" spans="1:14" ht="25.5">
      <c r="A92" s="37" t="s">
        <v>257</v>
      </c>
      <c r="B92" s="28" t="s">
        <v>310</v>
      </c>
      <c r="C92" s="28" t="s">
        <v>197</v>
      </c>
      <c r="D92" s="28">
        <v>0</v>
      </c>
      <c r="E92" s="28">
        <v>0</v>
      </c>
      <c r="F92" s="38">
        <f t="shared" si="12"/>
        <v>0</v>
      </c>
      <c r="G92" s="39">
        <f t="shared" si="13"/>
        <v>1</v>
      </c>
      <c r="H92" s="40">
        <f t="shared" si="14"/>
        <v>90</v>
      </c>
      <c r="I92" s="47"/>
      <c r="J92" s="30">
        <f t="shared" si="15"/>
        <v>0</v>
      </c>
      <c r="K92" s="30">
        <f t="shared" si="16"/>
        <v>90</v>
      </c>
      <c r="L92" s="30">
        <f t="shared" si="17"/>
        <v>0</v>
      </c>
      <c r="M92" s="30"/>
      <c r="N92" s="30"/>
    </row>
    <row r="93" spans="1:14" ht="25.5">
      <c r="A93" s="37" t="s">
        <v>258</v>
      </c>
      <c r="B93" s="28" t="s">
        <v>311</v>
      </c>
      <c r="C93" s="28" t="s">
        <v>198</v>
      </c>
      <c r="D93" s="28">
        <v>0</v>
      </c>
      <c r="E93" s="28">
        <v>0</v>
      </c>
      <c r="F93" s="38">
        <f t="shared" si="12"/>
        <v>0</v>
      </c>
      <c r="G93" s="39">
        <f t="shared" si="13"/>
        <v>1</v>
      </c>
      <c r="H93" s="40">
        <f t="shared" si="14"/>
        <v>91</v>
      </c>
      <c r="I93" s="47"/>
      <c r="J93" s="30">
        <f t="shared" si="15"/>
        <v>0</v>
      </c>
      <c r="K93" s="30">
        <f t="shared" si="16"/>
        <v>91</v>
      </c>
      <c r="L93" s="30">
        <f t="shared" si="17"/>
        <v>0</v>
      </c>
      <c r="M93" s="30"/>
      <c r="N93" s="30"/>
    </row>
    <row r="94" spans="1:14" ht="25.5">
      <c r="A94" s="37" t="s">
        <v>259</v>
      </c>
      <c r="B94" s="28" t="s">
        <v>312</v>
      </c>
      <c r="C94" s="28" t="s">
        <v>199</v>
      </c>
      <c r="D94" s="28">
        <v>0</v>
      </c>
      <c r="E94" s="28">
        <v>0</v>
      </c>
      <c r="F94" s="38">
        <f t="shared" si="12"/>
        <v>0</v>
      </c>
      <c r="G94" s="39">
        <f t="shared" si="13"/>
        <v>1</v>
      </c>
      <c r="H94" s="40">
        <f t="shared" si="14"/>
        <v>92</v>
      </c>
      <c r="I94" s="47"/>
      <c r="J94" s="30">
        <f t="shared" si="15"/>
        <v>0</v>
      </c>
      <c r="K94" s="30">
        <f t="shared" si="16"/>
        <v>92</v>
      </c>
      <c r="L94" s="30">
        <f t="shared" si="17"/>
        <v>0</v>
      </c>
      <c r="M94" s="30"/>
      <c r="N94" s="30"/>
    </row>
    <row r="95" spans="1:14" ht="25.5">
      <c r="A95" s="37" t="s">
        <v>260</v>
      </c>
      <c r="B95" s="28" t="s">
        <v>313</v>
      </c>
      <c r="C95" s="28" t="s">
        <v>200</v>
      </c>
      <c r="D95" s="28">
        <v>0</v>
      </c>
      <c r="E95" s="28">
        <v>0</v>
      </c>
      <c r="F95" s="38">
        <f t="shared" si="12"/>
        <v>0</v>
      </c>
      <c r="G95" s="39">
        <f t="shared" si="13"/>
        <v>1</v>
      </c>
      <c r="H95" s="40">
        <f t="shared" si="14"/>
        <v>93</v>
      </c>
      <c r="I95" s="47"/>
      <c r="J95" s="30">
        <f t="shared" si="15"/>
        <v>0</v>
      </c>
      <c r="K95" s="30">
        <f t="shared" si="16"/>
        <v>93</v>
      </c>
      <c r="L95" s="30">
        <f t="shared" si="17"/>
        <v>0</v>
      </c>
      <c r="M95" s="30"/>
      <c r="N95" s="30"/>
    </row>
    <row r="96" spans="1:14" ht="25.5">
      <c r="A96" s="37" t="s">
        <v>261</v>
      </c>
      <c r="B96" s="28" t="s">
        <v>314</v>
      </c>
      <c r="C96" s="28" t="s">
        <v>201</v>
      </c>
      <c r="D96" s="28">
        <v>0</v>
      </c>
      <c r="E96" s="28">
        <v>0</v>
      </c>
      <c r="F96" s="38">
        <f t="shared" si="12"/>
        <v>0</v>
      </c>
      <c r="G96" s="39">
        <f t="shared" si="13"/>
        <v>1</v>
      </c>
      <c r="H96" s="40">
        <f t="shared" si="14"/>
        <v>94</v>
      </c>
      <c r="I96" s="47"/>
      <c r="J96" s="30">
        <f t="shared" si="15"/>
        <v>0</v>
      </c>
      <c r="K96" s="30">
        <f t="shared" si="16"/>
        <v>94</v>
      </c>
      <c r="L96" s="30">
        <f t="shared" si="17"/>
        <v>0</v>
      </c>
      <c r="M96" s="30"/>
      <c r="N96" s="30"/>
    </row>
    <row r="97" spans="1:14" ht="25.5">
      <c r="A97" s="37" t="s">
        <v>262</v>
      </c>
      <c r="B97" s="28" t="s">
        <v>315</v>
      </c>
      <c r="C97" s="28" t="s">
        <v>202</v>
      </c>
      <c r="D97" s="28">
        <v>0</v>
      </c>
      <c r="E97" s="28">
        <v>0</v>
      </c>
      <c r="F97" s="38">
        <f t="shared" si="12"/>
        <v>0</v>
      </c>
      <c r="G97" s="39">
        <f t="shared" si="13"/>
        <v>1</v>
      </c>
      <c r="H97" s="40">
        <f t="shared" si="14"/>
        <v>95</v>
      </c>
      <c r="I97" s="47"/>
      <c r="J97" s="30">
        <f t="shared" si="15"/>
        <v>0</v>
      </c>
      <c r="K97" s="30">
        <f t="shared" si="16"/>
        <v>95</v>
      </c>
      <c r="L97" s="30">
        <f t="shared" si="17"/>
        <v>0</v>
      </c>
      <c r="M97" s="30"/>
      <c r="N97" s="30"/>
    </row>
    <row r="98" spans="1:14" ht="25.5">
      <c r="A98" s="37" t="s">
        <v>263</v>
      </c>
      <c r="B98" s="28" t="s">
        <v>316</v>
      </c>
      <c r="C98" s="28" t="s">
        <v>203</v>
      </c>
      <c r="D98" s="28">
        <v>0</v>
      </c>
      <c r="E98" s="28">
        <v>0</v>
      </c>
      <c r="F98" s="38">
        <f t="shared" si="12"/>
        <v>0</v>
      </c>
      <c r="G98" s="39">
        <f t="shared" si="13"/>
        <v>1</v>
      </c>
      <c r="H98" s="40">
        <f t="shared" si="14"/>
        <v>96</v>
      </c>
      <c r="I98" s="47"/>
      <c r="J98" s="30">
        <f t="shared" si="15"/>
        <v>0</v>
      </c>
      <c r="K98" s="30">
        <f t="shared" si="16"/>
        <v>96</v>
      </c>
      <c r="L98" s="30">
        <f t="shared" si="17"/>
        <v>0</v>
      </c>
      <c r="M98" s="30"/>
      <c r="N98" s="30"/>
    </row>
    <row r="99" spans="1:14" ht="25.5">
      <c r="A99" s="37" t="s">
        <v>264</v>
      </c>
      <c r="B99" s="28" t="s">
        <v>317</v>
      </c>
      <c r="C99" s="28" t="s">
        <v>204</v>
      </c>
      <c r="D99" s="28">
        <v>0</v>
      </c>
      <c r="E99" s="28">
        <v>0</v>
      </c>
      <c r="F99" s="38">
        <f t="shared" si="12"/>
        <v>0</v>
      </c>
      <c r="G99" s="39">
        <f t="shared" si="13"/>
        <v>1</v>
      </c>
      <c r="H99" s="40">
        <f t="shared" si="14"/>
        <v>97</v>
      </c>
      <c r="I99" s="47"/>
      <c r="J99" s="30">
        <f t="shared" si="15"/>
        <v>0</v>
      </c>
      <c r="K99" s="30">
        <f t="shared" si="16"/>
        <v>97</v>
      </c>
      <c r="L99" s="30">
        <f t="shared" si="17"/>
        <v>0</v>
      </c>
      <c r="M99" s="30"/>
      <c r="N99" s="30"/>
    </row>
    <row r="100" spans="1:14" ht="25.5">
      <c r="A100" s="37" t="s">
        <v>265</v>
      </c>
      <c r="B100" s="28" t="s">
        <v>318</v>
      </c>
      <c r="C100" s="28" t="s">
        <v>205</v>
      </c>
      <c r="D100" s="28">
        <v>0</v>
      </c>
      <c r="E100" s="28">
        <v>0</v>
      </c>
      <c r="F100" s="38">
        <f t="shared" si="12"/>
        <v>0</v>
      </c>
      <c r="G100" s="39">
        <f t="shared" si="13"/>
        <v>1</v>
      </c>
      <c r="H100" s="40">
        <f t="shared" si="14"/>
        <v>98</v>
      </c>
      <c r="I100" s="47"/>
      <c r="J100" s="30">
        <f t="shared" si="15"/>
        <v>0</v>
      </c>
      <c r="K100" s="30">
        <f t="shared" si="16"/>
        <v>98</v>
      </c>
      <c r="L100" s="30">
        <f t="shared" si="17"/>
        <v>0</v>
      </c>
      <c r="M100" s="30"/>
      <c r="N100" s="30"/>
    </row>
    <row r="101" spans="1:14" ht="25.5">
      <c r="A101" s="37" t="s">
        <v>266</v>
      </c>
      <c r="B101" s="28" t="s">
        <v>319</v>
      </c>
      <c r="C101" s="28" t="s">
        <v>206</v>
      </c>
      <c r="D101" s="28">
        <v>0</v>
      </c>
      <c r="E101" s="28">
        <v>0</v>
      </c>
      <c r="F101" s="38">
        <f t="shared" si="12"/>
        <v>0</v>
      </c>
      <c r="G101" s="39">
        <f t="shared" si="13"/>
        <v>1</v>
      </c>
      <c r="H101" s="40">
        <f t="shared" si="14"/>
        <v>99</v>
      </c>
      <c r="I101" s="47"/>
      <c r="J101" s="30">
        <f t="shared" si="15"/>
        <v>0</v>
      </c>
      <c r="K101" s="30">
        <f t="shared" si="16"/>
        <v>99</v>
      </c>
      <c r="L101" s="30">
        <f t="shared" si="17"/>
        <v>0</v>
      </c>
      <c r="M101" s="30"/>
      <c r="N101" s="30"/>
    </row>
    <row r="102" spans="1:14" ht="25.5">
      <c r="A102" s="37" t="s">
        <v>267</v>
      </c>
      <c r="B102" s="28" t="s">
        <v>320</v>
      </c>
      <c r="C102" s="28" t="s">
        <v>207</v>
      </c>
      <c r="D102" s="28">
        <v>0</v>
      </c>
      <c r="E102" s="28">
        <v>0</v>
      </c>
      <c r="F102" s="38">
        <f t="shared" si="12"/>
        <v>0</v>
      </c>
      <c r="G102" s="39">
        <f t="shared" si="13"/>
        <v>1</v>
      </c>
      <c r="H102" s="40">
        <f t="shared" si="14"/>
        <v>100</v>
      </c>
      <c r="I102" s="47"/>
      <c r="J102" s="30">
        <f t="shared" si="15"/>
        <v>0</v>
      </c>
      <c r="K102" s="30">
        <f t="shared" si="16"/>
        <v>100</v>
      </c>
      <c r="L102" s="30">
        <f t="shared" si="17"/>
        <v>0</v>
      </c>
      <c r="M102" s="30"/>
      <c r="N102" s="30"/>
    </row>
    <row r="103" spans="1:14" ht="25.5">
      <c r="A103" s="37" t="s">
        <v>268</v>
      </c>
      <c r="B103" s="28" t="s">
        <v>321</v>
      </c>
      <c r="C103" s="28" t="s">
        <v>208</v>
      </c>
      <c r="D103" s="28">
        <v>0</v>
      </c>
      <c r="E103" s="28">
        <v>0</v>
      </c>
      <c r="F103" s="38">
        <f t="shared" si="12"/>
        <v>0</v>
      </c>
      <c r="G103" s="39">
        <f t="shared" si="13"/>
        <v>1</v>
      </c>
      <c r="H103" s="40">
        <f t="shared" si="14"/>
        <v>101</v>
      </c>
      <c r="I103" s="47"/>
      <c r="J103" s="30">
        <f t="shared" si="15"/>
        <v>0</v>
      </c>
      <c r="K103" s="30">
        <f t="shared" si="16"/>
        <v>101</v>
      </c>
      <c r="L103" s="30">
        <f t="shared" si="17"/>
        <v>0</v>
      </c>
      <c r="M103" s="30"/>
      <c r="N103" s="30"/>
    </row>
    <row r="104" spans="1:14" ht="25.5">
      <c r="A104" s="37" t="s">
        <v>269</v>
      </c>
      <c r="B104" s="28" t="s">
        <v>322</v>
      </c>
      <c r="C104" s="28" t="s">
        <v>209</v>
      </c>
      <c r="D104" s="28">
        <v>0</v>
      </c>
      <c r="E104" s="28">
        <v>0</v>
      </c>
      <c r="F104" s="38">
        <f t="shared" si="12"/>
        <v>0</v>
      </c>
      <c r="G104" s="39">
        <f t="shared" si="13"/>
        <v>1</v>
      </c>
      <c r="H104" s="40">
        <f t="shared" si="14"/>
        <v>102</v>
      </c>
      <c r="I104" s="47"/>
      <c r="J104" s="30">
        <f t="shared" si="15"/>
        <v>0</v>
      </c>
      <c r="K104" s="30">
        <f t="shared" si="16"/>
        <v>102</v>
      </c>
      <c r="L104" s="30">
        <f t="shared" si="17"/>
        <v>0</v>
      </c>
      <c r="M104" s="30"/>
      <c r="N104" s="30"/>
    </row>
    <row r="105" spans="1:14" ht="25.5">
      <c r="A105" s="37" t="s">
        <v>270</v>
      </c>
      <c r="B105" s="28" t="s">
        <v>323</v>
      </c>
      <c r="C105" s="28" t="s">
        <v>210</v>
      </c>
      <c r="D105" s="28">
        <v>0</v>
      </c>
      <c r="E105" s="28">
        <v>0</v>
      </c>
      <c r="F105" s="38">
        <f t="shared" si="12"/>
        <v>0</v>
      </c>
      <c r="G105" s="39">
        <f t="shared" si="13"/>
        <v>1</v>
      </c>
      <c r="H105" s="40">
        <f t="shared" si="14"/>
        <v>103</v>
      </c>
      <c r="I105" s="47"/>
      <c r="J105" s="30">
        <f t="shared" si="15"/>
        <v>0</v>
      </c>
      <c r="K105" s="30">
        <f t="shared" si="16"/>
        <v>103</v>
      </c>
      <c r="L105" s="30">
        <f t="shared" si="17"/>
        <v>0</v>
      </c>
      <c r="M105" s="30"/>
      <c r="N105" s="30"/>
    </row>
    <row r="106" spans="1:14" ht="25.5">
      <c r="A106" s="37" t="s">
        <v>327</v>
      </c>
      <c r="B106" s="28" t="s">
        <v>324</v>
      </c>
      <c r="C106" s="28" t="s">
        <v>211</v>
      </c>
      <c r="D106" s="28">
        <v>0</v>
      </c>
      <c r="E106" s="28">
        <v>0</v>
      </c>
      <c r="F106" s="38">
        <f t="shared" si="12"/>
        <v>0</v>
      </c>
      <c r="G106" s="39">
        <f t="shared" si="13"/>
        <v>1</v>
      </c>
      <c r="H106" s="40">
        <f t="shared" si="14"/>
        <v>104</v>
      </c>
      <c r="I106" s="47"/>
      <c r="J106" s="30">
        <f t="shared" si="15"/>
        <v>0</v>
      </c>
      <c r="K106" s="30">
        <f t="shared" si="16"/>
        <v>104</v>
      </c>
      <c r="L106" s="30">
        <f t="shared" si="17"/>
        <v>0</v>
      </c>
      <c r="M106" s="30"/>
      <c r="N106" s="30"/>
    </row>
    <row r="107" spans="1:13" ht="26.25" thickBot="1">
      <c r="A107" s="41" t="s">
        <v>271</v>
      </c>
      <c r="B107" s="42" t="s">
        <v>325</v>
      </c>
      <c r="C107" s="42" t="s">
        <v>212</v>
      </c>
      <c r="D107" s="42">
        <v>0</v>
      </c>
      <c r="E107" s="42">
        <v>0</v>
      </c>
      <c r="F107" s="43">
        <f t="shared" si="12"/>
        <v>0</v>
      </c>
      <c r="G107" s="44">
        <f t="shared" si="13"/>
        <v>1</v>
      </c>
      <c r="H107" s="45">
        <f t="shared" si="14"/>
        <v>105</v>
      </c>
      <c r="I107" s="48"/>
      <c r="J107" s="31">
        <f t="shared" si="15"/>
        <v>0</v>
      </c>
      <c r="K107" s="31">
        <f t="shared" si="16"/>
        <v>105</v>
      </c>
      <c r="L107" s="31">
        <f t="shared" si="17"/>
        <v>0</v>
      </c>
      <c r="M107" s="31"/>
    </row>
  </sheetData>
  <conditionalFormatting sqref="J3:J10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KATAHIRA GAME</dc:title>
  <dc:subject>Learn Katakana and Hiragana</dc:subject>
  <dc:creator>RICHET Sebastien</dc:creator>
  <cp:keywords>Katakana - Hiragana - Japanese - Beginner</cp:keywords>
  <dc:description>Improvement may be considered!
</dc:description>
  <cp:lastModifiedBy>IAEA-SG</cp:lastModifiedBy>
  <dcterms:created xsi:type="dcterms:W3CDTF">2008-10-21T17:26:24Z</dcterms:created>
  <dcterms:modified xsi:type="dcterms:W3CDTF">2010-04-20T19:18:59Z</dcterms:modified>
  <cp:category>Language Training</cp:category>
  <cp:version/>
  <cp:contentType/>
  <cp:contentStatus/>
</cp:coreProperties>
</file>